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2135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<sst xmlns="http://schemas.openxmlformats.org/spreadsheetml/2006/main" count="730" uniqueCount="365">
  <si>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</si>
  <si>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</si>
  <si>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</si>
  <si>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</si>
  <si>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</si>
  <si>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</si>
  <si>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</si>
  <si>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</si>
  <si>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</si>
  <si>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</si>
  <si>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</si>
  <si>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</si>
  <si>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Язык говяжий</t>
  </si>
  <si>
    <t>КГ</t>
  </si>
  <si>
    <t>Тара, упаковочные материалы  обеспечивающие сохранность и товарный вид субпродуктов</t>
  </si>
  <si>
    <t>Огурцы</t>
  </si>
  <si>
    <t>огурцы укладывают в ящики плотными рядами вровень с краями тары</t>
  </si>
  <si>
    <t>пакет до 2 кг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</si>
  <si>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</si>
  <si>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</si>
  <si>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</si>
  <si>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</si>
  <si>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</si>
  <si>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</si>
  <si>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</si>
  <si>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</si>
  <si>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</si>
  <si>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</si>
  <si>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</si>
  <si>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</si>
  <si>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</si>
  <si>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</si>
  <si>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</si>
  <si>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</si>
  <si>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</si>
  <si>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</si>
  <si>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Морковь столовая</t>
  </si>
  <si>
    <t>Свекла столовая</t>
  </si>
  <si>
    <t>Лук репчатый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</si>
  <si>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</si>
  <si>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</si>
  <si>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</si>
  <si>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</si>
  <si>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</si>
  <si>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</si>
  <si>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</si>
  <si>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</si>
  <si>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</si>
  <si>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</si>
  <si>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</si>
  <si>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</si>
  <si>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</si>
  <si>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</si>
  <si>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</si>
  <si>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</si>
  <si>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</si>
  <si>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</si>
  <si>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Массовая доля жира не менее 50%.  Цвет от белого до желтовато-кремового, однородный по всей массе.</t>
  </si>
  <si>
    <t>Колбаса полукопченая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</si>
  <si>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</si>
  <si>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</si>
  <si>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</si>
  <si>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</si>
  <si>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</si>
  <si>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</si>
  <si>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</si>
  <si>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Печень говяжья</t>
  </si>
  <si>
    <t>Мясо кур (целые тушки)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</si>
  <si>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</si>
  <si>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</si>
  <si>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</si>
  <si>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</si>
  <si>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Огурцы  консервированные</t>
  </si>
  <si>
    <t>Карамель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</si>
  <si>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</si>
  <si>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</si>
  <si>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</si>
  <si>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</si>
  <si>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</si>
  <si>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</si>
  <si>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</si>
  <si>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</si>
  <si>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</si>
  <si>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</si>
  <si>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Сердце говяжье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</si>
  <si>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</si>
  <si>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</si>
  <si>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</si>
  <si>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</si>
  <si>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Изюм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</si>
  <si>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</si>
  <si>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</si>
  <si>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</si>
  <si>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</si>
  <si>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</si>
  <si>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</si>
  <si>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</si>
  <si>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</si>
  <si>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</si>
  <si>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</si>
  <si>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</si>
  <si>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</si>
  <si>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>Требования к качеству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</si>
  <si>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</si>
  <si>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</si>
  <si>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</si>
  <si>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</si>
  <si>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</si>
  <si>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</si>
  <si>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</si>
  <si>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</si>
  <si>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</si>
  <si>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</si>
  <si>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</si>
  <si>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</si>
  <si>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</si>
  <si>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</si>
  <si>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</si>
  <si>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</si>
  <si>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</si>
  <si>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</si>
  <si>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</si>
  <si>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</si>
  <si>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</si>
  <si>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</si>
  <si>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</si>
  <si>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</si>
  <si>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</si>
  <si>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</si>
  <si>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</si>
  <si>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 xml:space="preserve">ГОСТ 32366-2013,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</si>
  <si>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815-2004,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</si>
  <si>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                                                                                         </t>
  </si>
  <si>
    <t xml:space="preserve">  ГОСТ 32156-2013, 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</si>
  <si>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</si>
  <si>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>Упаковка до 0,5 кг.</t>
  </si>
  <si>
    <t xml:space="preserve">Блоки из говяжьей печени замороженные. Тип блока I. 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</si>
  <si>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сердец замороженные. Тип блока I. Поверхность 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</si>
  <si>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языков  замороженные. Тип блока I.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</si>
  <si>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Категория Б. Батоны  с чистой сухой поверхностью, без пятен, слипов, поврежденной оболочки, наплывов фарша, плотной консистенции. Без посторонних привкусов и запахов,в меру соленые, с выраженным ароматом  пряностей и копчения.
</t>
  </si>
  <si>
    <t xml:space="preserve">Говядина тушеная. Сорт высший. Мясо кусочками, сочное, непереваренное
</t>
  </si>
  <si>
    <t xml:space="preserve">Свинина тушеная. Сорт высший. Мясо кусочками, сочное,  непереваренное.
</t>
  </si>
  <si>
    <t xml:space="preserve"> Кисломолочный продукт, изготовленный из коровьего молока с использованием смеси заквасочных микроорганизмов. Массовая доля жира не менее 2,5%. Внешний вид и консистенция: однородная, в меру вязкая. Вкус и запах: кисломолочный, в меру сладкий, с соответствующим вкусом и ароматом внесенного компонента. Цвет: обусловленный цветом внесенного компонента.</t>
  </si>
  <si>
    <t>Кисломолочный продукт, изготовленный из коровьего молока путем сквашивания топленого молока  с использованием заквасочных микроорганизмов. Массовая доля жира не менее 2,5%. Цвет – светло-кремовый, равномерный по всей массе.Вкус и запах чистые, кисломолочные, с выраженным привкусом пастеризации.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</si>
  <si>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</si>
  <si>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</si>
  <si>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Потребительская упаковка. Вес до 10 кг. </t>
  </si>
  <si>
    <t>томаты укладывают в ящики, обеспечивающие качество и безопасность продукта при транспортировке.</t>
  </si>
  <si>
    <t>Целые тушки цыплят - бройлеров, 1 сорта, охлажденные, потрошенные,  чистые, обескровленные, без посторонних запахов, без посторонних включений, без видимых кровяных сгустков.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</si>
  <si>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</si>
  <si>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</si>
  <si>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</si>
  <si>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</si>
  <si>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</si>
  <si>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</si>
  <si>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</si>
  <si>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</si>
  <si>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Соль пищевая йодированная</t>
  </si>
  <si>
    <t xml:space="preserve">Вид соли по способу производства:  Молотая  
Вид сырья для соли пищевой:  Соль каменная  
Помол соли пищевой:  N 1  
Сорт:  Первый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</si>
  <si>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</si>
  <si>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</si>
  <si>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</si>
  <si>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</si>
  <si>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Изделия колбасные вареные, в том числе фаршированные мясные </t>
  </si>
  <si>
    <t xml:space="preserve">
Вид молочного сырья:  Нормализованные сливки  
Массовая доля жира:  20 (%)  
</t>
  </si>
  <si>
    <t>Сыры полутвердые</t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</si>
  <si>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</si>
  <si>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</si>
  <si>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</si>
  <si>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</si>
  <si>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</si>
  <si>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</si>
  <si>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</si>
  <si>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</si>
  <si>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</si>
  <si>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</si>
  <si>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</si>
  <si>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</si>
  <si>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</si>
  <si>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</si>
  <si>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</si>
  <si>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</si>
  <si>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
Вид молочного сырья:  Нормализованное  молоко  
Массовая доля жира:  9 (%)  
 Способ производства:     Самопрессование  
 </t>
  </si>
  <si>
    <t xml:space="preserve">
Вид молочного сырья:  Нормализованное  молоко  
Массовая доля жира: 9  (%)  
 Способ производства:     Самопрессование  
 </t>
  </si>
  <si>
    <t xml:space="preserve">реестровый номер контракта  1695012741517000006  </t>
  </si>
  <si>
    <t xml:space="preserve"> Развес. Упаковочныематериалы  обеспечивающие
сохранность и качество  при транспортировании и хранении
</t>
  </si>
  <si>
    <t xml:space="preserve">Вид сахара белого :  Кристаллический  
 </t>
  </si>
  <si>
    <t>Сахар белый свекловичный в твердом состоянии без вкусоароматических или красящих добавок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</si>
  <si>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</si>
  <si>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</si>
  <si>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</si>
  <si>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</si>
  <si>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</si>
  <si>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</si>
  <si>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</si>
  <si>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Вид изделия колбасного вареного:  Колбаса (колбаска)  
Категория:  Б  
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</si>
  <si>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</si>
  <si>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</si>
  <si>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</si>
  <si>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</si>
  <si>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</si>
  <si>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Поставка продуктов питания (сметана, ворог) </t>
  </si>
  <si>
    <t>Поставка продуктов питания  (овощи и фрукты переработанные)</t>
  </si>
  <si>
    <t xml:space="preserve">Рекомендуемая  НМЦ, руб. на 3-й квартал 2019 года </t>
  </si>
  <si>
    <t>Хлеб недлительного хранения</t>
  </si>
  <si>
    <t xml:space="preserve">Вид хлеба
Ржано-пшеничный
Хлеб по способу производства
Формовой
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</si>
  <si>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</si>
  <si>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</si>
  <si>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</si>
  <si>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</si>
  <si>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</si>
  <si>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</si>
  <si>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 по технологии производства
Заварные
Вид продукта по рецептуре
Глазированные 
</t>
  </si>
  <si>
    <t xml:space="preserve">Вид продукта
Вафли
Наличие начинки
Да
</t>
  </si>
  <si>
    <t xml:space="preserve">Вид печенья
Сахарное
Вид продукта по рецептуре
Неглазированное
Без начинки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</si>
  <si>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</si>
  <si>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</si>
  <si>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</si>
  <si>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</si>
  <si>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</si>
  <si>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</si>
  <si>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</si>
  <si>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</si>
  <si>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</si>
  <si>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</si>
  <si>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Товарный сорт   Первый
Цвет лука   Желтый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</si>
  <si>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</si>
  <si>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</si>
  <si>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 Вид мяса по способу разделки   тушка
Для детского питания   Нет 
Наименование мяса птицы  Цыплята- бройлеры
Сорт    Первый  
</t>
  </si>
  <si>
    <t xml:space="preserve"> Вид мяса по способу разделки     Окорочок
  Для детского питания  Нет 
Наименование мяса птицы    Куры 
Сорт   Первый  
</t>
  </si>
  <si>
    <t xml:space="preserve"> Вид мяса по способу разделки    Грудка  
  Для детского питания  Нет 
Наименование мяса птицы   Куры 
Сорт  Первый  
</t>
  </si>
  <si>
    <t xml:space="preserve">Вид:  В тесте  (пельмени)*
Группа:  Мясосодержащие  
Категория:  В  
 </t>
  </si>
  <si>
    <t>Полуфабрикаты мясные и мясосодержащие замороженные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</si>
  <si>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</si>
  <si>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</si>
  <si>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</si>
  <si>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</si>
  <si>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</si>
  <si>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Вид молока   Коровье
Вид молока по способу обработки
Ультрапастеризованное
Вид молочного сырья
Нормализованное
Массовая доля жира, max, %   ≤ 3.2
Массовая доля жира, min,%      ≥ 3.2
</t>
  </si>
  <si>
    <t xml:space="preserve"> Вид изделия
  Сушки
</t>
  </si>
  <si>
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
</t>
  </si>
  <si>
    <t xml:space="preserve">реестровый номер контракта 2692300426017000023 </t>
  </si>
  <si>
    <t xml:space="preserve">реестровый номер контракта 3694500185817 000007 </t>
  </si>
  <si>
    <t xml:space="preserve">реестровый номер контракта 3693400537818000003 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</si>
  <si>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</si>
  <si>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</si>
  <si>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</si>
  <si>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</si>
  <si>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</si>
  <si>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</si>
  <si>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</si>
  <si>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Мука пшеничная                                           </t>
  </si>
  <si>
    <t xml:space="preserve">Вид   Цельнозерновой
Пропаренный    Да
Сорт, не ниже    Первый
Способ обработки    Шлифованный
</t>
  </si>
  <si>
    <t xml:space="preserve">Вид крупы   Ядрица быстроразваривающаяся (пропаренная)
Сорт, не ниже   Первый
</t>
  </si>
  <si>
    <t xml:space="preserve">Сорт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</si>
  <si>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</si>
  <si>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</si>
  <si>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</si>
  <si>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</si>
  <si>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</si>
  <si>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</si>
  <si>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</si>
  <si>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 xml:space="preserve">Вид муки     Хлебопекарная 
Сорт пшеничной хлебопекарной муки, не ниже    Высший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</si>
  <si>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</si>
  <si>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</si>
  <si>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</si>
  <si>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Вид сока    Овощной
Вид сока по способу обработки   Пастеризованный
Вид сока по технологии производства
Восстановленный
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</si>
  <si>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</si>
  <si>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Вид соли по способу производства:  Выварочная  
Сорт:  Экстра  
</t>
  </si>
  <si>
    <t xml:space="preserve">Рыба тресковая мороженая </t>
  </si>
  <si>
    <t xml:space="preserve">Товарный сорт   Первый </t>
  </si>
  <si>
    <t xml:space="preserve">реестровый номер контракта  2692300426017000036 </t>
  </si>
  <si>
    <t>реестровый номер контракта  1691100836518000126</t>
  </si>
  <si>
    <t>реестровый номер контракта 3693400537816000002*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</si>
  <si>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</si>
  <si>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реестровый номер контракта  3691102267315000012 * </t>
  </si>
  <si>
    <t>реестровый номер контракта  2691500420215000011 *</t>
  </si>
  <si>
    <t>реестровый номер контракта  2692400483315000085 *</t>
  </si>
  <si>
    <t xml:space="preserve">реестровый номер контракта 3694100040517000012 </t>
  </si>
  <si>
    <t xml:space="preserve">Рекомендуемая  НМЦ, руб. на 4-й квартал 2019 года </t>
  </si>
  <si>
    <t xml:space="preserve">реестровый номер контракта 1690500609517000103  </t>
  </si>
  <si>
    <t xml:space="preserve">реестровый номер контракта 2694300241517000044  </t>
  </si>
  <si>
    <t xml:space="preserve">реестровый номер контракта 3691101632717000012   </t>
  </si>
  <si>
    <t>реестровый номер контракта 1690500609517000158</t>
  </si>
  <si>
    <t>реестровый номер контракта 1690500609517000037</t>
  </si>
  <si>
    <t xml:space="preserve">реестровый номер контракта 1691400012417000041 </t>
  </si>
  <si>
    <t>реестровый номер контракта  1690700021117000020</t>
  </si>
  <si>
    <t>реестровый номер контракта  3692500990818000002</t>
  </si>
  <si>
    <t>реестровый номер контракта 2693600496517000003</t>
  </si>
  <si>
    <t xml:space="preserve">Рекомендуемая  НМЦ, руб. на 1-й квартал 2020 года </t>
  </si>
  <si>
    <t xml:space="preserve">Предложения по начальным (максимальным) ценам на продовольственные товары  (Изделия хлебобулочные и мучные кондитерские) на 1-й квартал 2020 года </t>
  </si>
  <si>
    <t>Рекомендуемая  НМЦ, руб. на 1-й квартал 2020 года</t>
  </si>
  <si>
    <t xml:space="preserve">Предложения по начальным (максимальным) ценам на продовольственные товары (овощи) на 1-й квартал 2020 года </t>
  </si>
  <si>
    <t xml:space="preserve">Предложения по начальным (максимальным) ценам на продовольственные товары (мясо (говядина) и  субпродукты) на 1-й квартал 2020 года </t>
  </si>
  <si>
    <t xml:space="preserve">Рекомендуемая  НМЦ, руб. на 1-й квартал 2020 года  </t>
  </si>
  <si>
    <t xml:space="preserve">Предложения по начальным (максимальным) ценам на продовольственные товары (мясо кур) на 1-й квартал 2020 года </t>
  </si>
  <si>
    <t>Предложения по начальным (максимальным) ценам на продовольственные товары (колбасные и тушеные изделия)  на 1-й квартал 2020 года</t>
  </si>
  <si>
    <t>Предложения по начальным (максимальным) ценам на продовольственные товары (молочная продукция) на    1-й квартал 2020 года</t>
  </si>
  <si>
    <t xml:space="preserve">Предложения по начальным (максимальным) ценам на продовольственные товары (рыба) на 1-й квартал 2020 года </t>
  </si>
  <si>
    <t>Рекомендуемая  НМЦ, рублей на 1-й квартал 2020 года</t>
  </si>
  <si>
    <t>Предложения по начальным (максимальным) ценам на продовольственные товары (фрукты) на 1-й квартал 2020 года</t>
  </si>
  <si>
    <t xml:space="preserve">Предложения по начальным (максимальным) ценам на продовольственные товары (прочая продукция) на 1-й квартал 2020 года </t>
  </si>
  <si>
    <t xml:space="preserve">Товарный класс   Первый </t>
  </si>
  <si>
    <t xml:space="preserve"> АО  "Птицефабрика Верхневолжская" вх.№  23287 от 17.12.2019</t>
  </si>
  <si>
    <t>ООО "Продресурсы" вх. №  23286 от 17.12.2019</t>
  </si>
  <si>
    <t>ЗАО "Хлеб" вх. №  23449 от 19.12.2019</t>
  </si>
  <si>
    <t>ОАО "Волжский пекарь" вх. № 23452 от 19.12.2019</t>
  </si>
  <si>
    <t>ООО "Знатные хлеба" вх № 23450 о 19.12.2019</t>
  </si>
  <si>
    <t>ИП Филенкова Е.Ю. вх. № 23454 от 19.12.2019</t>
  </si>
  <si>
    <t>ОАО "ВЕЛИКОЛУКСКИЙ МЯСОКОМБИНАТ" вх. № 23453 от 19.12.2019</t>
  </si>
  <si>
    <t>ОАО  "Молоко"  вх. №  23451 от 19.12.2019</t>
  </si>
  <si>
    <t>ООО ТЗК "Тверца"  вх. №  23448 от 19.12.2019</t>
  </si>
  <si>
    <t>ООО "Позитив"  вх. №  23447 от 19.12.2019</t>
  </si>
  <si>
    <t>ООО "Николаевская ферма" вх. №  23455 от 19.12.2019</t>
  </si>
  <si>
    <t>Рекомендуемая  НМЦ, руб.на  1 -й квартал 200года</t>
  </si>
  <si>
    <t xml:space="preserve">Рекомендуемая  НМЦ, руб.на 1-й квартал 2020 года </t>
  </si>
  <si>
    <t>Рекомендуемая  НМЦ, руб.на  1-й квартал 200 года</t>
  </si>
  <si>
    <t xml:space="preserve">Рекомендуемая  НМЦ, руб на. 1-й квартал 200 года </t>
  </si>
  <si>
    <t>реестровый номер контракта 2691000525915000061*</t>
  </si>
  <si>
    <t xml:space="preserve">реестровый номер контракта 691500623119000021 </t>
  </si>
  <si>
    <t>реестровый номер контракта 691500573517000003</t>
  </si>
  <si>
    <t>реестровый номер контракта 1695012741517000028</t>
  </si>
  <si>
    <t>реестровый номер контракта 2690800154616 000019 *</t>
  </si>
  <si>
    <t>реестровый номер контракта 3691101632716000008 *</t>
  </si>
  <si>
    <t>реестровый номер контракта  2690300671016000022 *</t>
  </si>
  <si>
    <t>ООО "ТД Фермер"  вх. №  23631 от 23.12.2019</t>
  </si>
  <si>
    <t>ООО "ВВ-Айсберг"  вх. №  23633 от 23.12.2019</t>
  </si>
  <si>
    <t>ОАО  "Тверьпродторг"  вх.№  23632 от 23.12.2019</t>
  </si>
  <si>
    <t>АО Максатихинский маслодельный завод вх. № 23630 от 23.12.2019</t>
  </si>
  <si>
    <t>реестровый номер контракта 3690901005316000007 *</t>
  </si>
  <si>
    <t>реестровый номер контракта 3690303467516000006*</t>
  </si>
  <si>
    <t>реестровый номер контракта 3690901005316000007  *</t>
  </si>
  <si>
    <t>реестровый номер контракта  2691400108616000253 *</t>
  </si>
  <si>
    <t xml:space="preserve">реестровый номер контракта 3690901005316000007 *    </t>
  </si>
  <si>
    <t>реестровый номер контракта  3693400537816000010  *</t>
  </si>
  <si>
    <t>реестровый номер контракта  3692500492416000017 **</t>
  </si>
  <si>
    <t>** Индексация на 10 % осуществлена в соответствии с п. 3.16.1 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</si>
  <si>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реестровый номер контракта 2694300241517000017 </t>
  </si>
  <si>
    <t>реестровый номер контракта 2690201017417000371</t>
  </si>
  <si>
    <t>реестровый номер контракта  694400388417 000022</t>
  </si>
  <si>
    <t>реестровый номер контракта  3691101628516 000011*</t>
  </si>
  <si>
    <t>реестровый номер контракта 2694200261316000008  *</t>
  </si>
  <si>
    <t>реестровый номер контракта  2694400390117000108</t>
  </si>
  <si>
    <t>реестровый номер контракта  3616301494916000214 *</t>
  </si>
  <si>
    <t>реестровый номер контракта  2691500420217000027</t>
  </si>
  <si>
    <t xml:space="preserve">  реестровый номер контракта  1772800895318000786</t>
  </si>
  <si>
    <t>реестровый номер контракта  2482505384318000206</t>
  </si>
  <si>
    <t>ООО "Русский хлеб"  вх . № 23814  от 25.12.2019</t>
  </si>
  <si>
    <t>реестровый номер контракта 2691400027618000008</t>
  </si>
  <si>
    <t>реестровый номер контракта  1770500425419000083</t>
  </si>
  <si>
    <t>реестровый номер контракта  3481100576919000004</t>
  </si>
  <si>
    <t>реестровый номер контракта  3440101678118000012</t>
  </si>
  <si>
    <t xml:space="preserve">Рыба тресковая мороженая  </t>
  </si>
  <si>
    <t xml:space="preserve">Рыба лососевая мороженая 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</si>
  <si>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разноообразия и соответствия среднесуточным наборам продуктов</t>
  </si>
  <si>
    <t xml:space="preserve">Вид сырья   Пшеничная мука
Вид изделия  Батон нарезной *
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</si>
  <si>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</si>
  <si>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</si>
  <si>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</si>
  <si>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</si>
  <si>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хлеба  Ржано-пшеничный
 Наименование хлеба*   Дарницкий 
Хлеб по способу производства
Формовой
</t>
  </si>
  <si>
    <t>***  в соответствии с меню, разработанным Заказчиком, которое обеспечивает сбалансированное питание и одновременно удовлетворяет требованиям разноообразия и соответствия среднесуточным наборам продуктов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</si>
  <si>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</si>
  <si>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</si>
  <si>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ООО "Водолей"  вх. № 23815  от 25.12.2019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</si>
</sst>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23"/>
      <color indexed="23"/>
      <name val="Segoe U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23"/>
      <color rgb="FF5B5B5B"/>
      <name val="Segoe U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10" fillId="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2" fontId="10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5" fillId="37" borderId="12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2" fontId="68" fillId="32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37" borderId="10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0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65" fillId="37" borderId="12" xfId="0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" fontId="9" fillId="37" borderId="11" xfId="0" applyNumberFormat="1" applyFont="1" applyFill="1" applyBorder="1" applyAlignment="1">
      <alignment horizontal="center" vertical="center" wrapText="1"/>
    </xf>
    <xf numFmtId="4" fontId="9" fillId="37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7" fillId="37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8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37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top" wrapText="1"/>
    </xf>
    <xf numFmtId="0" fontId="12" fillId="36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36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55" fillId="36" borderId="1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70" fillId="0" borderId="15" xfId="0" applyNumberFormat="1" applyFont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0" fontId="20" fillId="38" borderId="18" xfId="0" applyFont="1" applyFill="1" applyBorder="1" applyAlignment="1">
      <alignment wrapText="1"/>
    </xf>
    <xf numFmtId="0" fontId="20" fillId="38" borderId="19" xfId="0" applyFont="1" applyFill="1" applyBorder="1" applyAlignment="1">
      <alignment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top" wrapText="1"/>
    </xf>
    <xf numFmtId="0" fontId="13" fillId="37" borderId="12" xfId="0" applyFont="1" applyFill="1" applyBorder="1" applyAlignment="1">
      <alignment horizontal="center" vertical="top" wrapText="1"/>
    </xf>
    <xf numFmtId="0" fontId="13" fillId="37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top" wrapText="1"/>
    </xf>
    <xf numFmtId="0" fontId="14" fillId="36" borderId="17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zoomScalePageLayoutView="0" workbookViewId="0" topLeftCell="A1">
      <selection activeCell="A25" sqref="A25:N25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30.57421875" style="3" customWidth="1"/>
    <col min="4" max="4" width="15.57421875" style="3" customWidth="1"/>
    <col min="5" max="5" width="13.421875" style="4" customWidth="1"/>
    <col min="6" max="6" width="14.8515625" style="4" customWidth="1"/>
    <col min="7" max="11" width="14.28125" style="4" customWidth="1"/>
    <col min="12" max="12" width="10.8515625" style="4" customWidth="1"/>
    <col min="13" max="13" width="10.28125" style="4" customWidth="1"/>
    <col min="14" max="14" width="25.57421875" style="4" customWidth="1"/>
    <col min="15" max="15" width="16.00390625" style="3" customWidth="1"/>
    <col min="16" max="16384" width="9.140625" style="3" customWidth="1"/>
  </cols>
  <sheetData>
    <row r="1" spans="12:14" ht="15" customHeight="1">
      <c r="L1" s="134" t="s">
        <v>76</v>
      </c>
      <c r="M1" s="134"/>
      <c r="N1" s="134"/>
    </row>
    <row r="2" ht="15" customHeight="1"/>
    <row r="3" spans="1:14" ht="39.75" customHeight="1">
      <c r="A3" s="149" t="s">
        <v>290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5" spans="1:15" s="45" customFormat="1" ht="25.5" customHeight="1">
      <c r="A5" s="139" t="s">
        <v>56</v>
      </c>
      <c r="B5" s="139" t="s">
        <v>33</v>
      </c>
      <c r="C5" s="139" t="s">
        <v>55</v>
      </c>
      <c r="D5" s="139" t="s">
        <v>20</v>
      </c>
      <c r="E5" s="153" t="s">
        <v>75</v>
      </c>
      <c r="F5" s="154"/>
      <c r="G5" s="154"/>
      <c r="H5" s="154"/>
      <c r="I5" s="154"/>
      <c r="J5" s="154"/>
      <c r="K5" s="154"/>
      <c r="L5" s="139" t="s">
        <v>60</v>
      </c>
      <c r="M5" s="140" t="s">
        <v>61</v>
      </c>
      <c r="N5" s="143" t="s">
        <v>289</v>
      </c>
      <c r="O5" s="138"/>
    </row>
    <row r="6" spans="1:15" s="45" customFormat="1" ht="88.5" customHeight="1">
      <c r="A6" s="139"/>
      <c r="B6" s="139"/>
      <c r="C6" s="139"/>
      <c r="D6" s="139"/>
      <c r="E6" s="140" t="s">
        <v>305</v>
      </c>
      <c r="F6" s="140" t="s">
        <v>306</v>
      </c>
      <c r="G6" s="140" t="s">
        <v>347</v>
      </c>
      <c r="H6" s="140" t="s">
        <v>307</v>
      </c>
      <c r="I6" s="140" t="s">
        <v>325</v>
      </c>
      <c r="J6" s="71"/>
      <c r="K6" s="140"/>
      <c r="L6" s="139"/>
      <c r="M6" s="141"/>
      <c r="N6" s="143"/>
      <c r="O6" s="137"/>
    </row>
    <row r="7" spans="1:14" s="45" customFormat="1" ht="5.25" customHeight="1">
      <c r="A7" s="139"/>
      <c r="B7" s="139"/>
      <c r="C7" s="139"/>
      <c r="D7" s="139"/>
      <c r="E7" s="150"/>
      <c r="F7" s="150"/>
      <c r="G7" s="150"/>
      <c r="H7" s="150"/>
      <c r="I7" s="150"/>
      <c r="J7" s="73"/>
      <c r="K7" s="150"/>
      <c r="L7" s="139"/>
      <c r="M7" s="142"/>
      <c r="N7" s="143"/>
    </row>
    <row r="8" spans="1:14" ht="42.75" customHeight="1">
      <c r="A8" s="146" t="s">
        <v>31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67"/>
    </row>
    <row r="9" spans="1:14" ht="90" customHeight="1">
      <c r="A9" s="87" t="s">
        <v>204</v>
      </c>
      <c r="B9" s="87" t="s">
        <v>34</v>
      </c>
      <c r="C9" s="76" t="s">
        <v>360</v>
      </c>
      <c r="D9" s="76" t="s">
        <v>51</v>
      </c>
      <c r="E9" s="46"/>
      <c r="F9" s="46">
        <v>47</v>
      </c>
      <c r="G9" s="46">
        <v>46.7</v>
      </c>
      <c r="H9" s="46">
        <v>46</v>
      </c>
      <c r="I9" s="46"/>
      <c r="J9" s="42"/>
      <c r="K9" s="42"/>
      <c r="L9" s="1">
        <f>COUNT(E9:K9)</f>
        <v>3</v>
      </c>
      <c r="M9" s="2">
        <f>STDEVA(E9:K9)/(SUM(E9:K9)/COUNTIF(E9:K9,"&gt;0"))</f>
        <v>0.011019902876407061</v>
      </c>
      <c r="N9" s="67">
        <f>1/L9*(SUM(E9:K9))</f>
        <v>46.56666666666666</v>
      </c>
    </row>
    <row r="10" spans="1:14" ht="82.5" customHeight="1">
      <c r="A10" s="87" t="s">
        <v>204</v>
      </c>
      <c r="B10" s="87" t="s">
        <v>34</v>
      </c>
      <c r="C10" s="76" t="s">
        <v>205</v>
      </c>
      <c r="D10" s="76" t="s">
        <v>51</v>
      </c>
      <c r="E10" s="46">
        <v>54.58</v>
      </c>
      <c r="F10" s="46">
        <v>40</v>
      </c>
      <c r="G10" s="46">
        <v>45.5</v>
      </c>
      <c r="H10" s="46">
        <v>45</v>
      </c>
      <c r="I10" s="46">
        <v>56</v>
      </c>
      <c r="J10" s="42"/>
      <c r="K10" s="42"/>
      <c r="L10" s="1">
        <f>COUNT(E10:K10)</f>
        <v>5</v>
      </c>
      <c r="M10" s="2">
        <f>STDEVA(E10:K10)/(SUM(E10:K10)/COUNTIF(E10:K10,"&gt;0"))</f>
        <v>0.14154695957702917</v>
      </c>
      <c r="N10" s="67">
        <f>1/L10*(SUM(E10:K10))</f>
        <v>48.216</v>
      </c>
    </row>
    <row r="11" spans="1:14" ht="60.75" customHeight="1">
      <c r="A11" s="87" t="s">
        <v>206</v>
      </c>
      <c r="B11" s="87" t="s">
        <v>34</v>
      </c>
      <c r="C11" s="76" t="s">
        <v>355</v>
      </c>
      <c r="D11" s="76" t="s">
        <v>51</v>
      </c>
      <c r="E11" s="46">
        <v>100.53</v>
      </c>
      <c r="F11" s="46">
        <v>76</v>
      </c>
      <c r="G11" s="46">
        <v>79.95</v>
      </c>
      <c r="H11" s="46">
        <v>78</v>
      </c>
      <c r="I11" s="46">
        <v>71</v>
      </c>
      <c r="J11" s="42"/>
      <c r="K11" s="42"/>
      <c r="L11" s="1">
        <f>COUNT(E11:K11)</f>
        <v>5</v>
      </c>
      <c r="M11" s="2">
        <f>STDEVA(E11:K11)/(SUM(E11:K11)/COUNTIF(E11:K11,"&gt;0"))</f>
        <v>0.14011873196753102</v>
      </c>
      <c r="N11" s="67">
        <f>1/L11*(SUM(E11:K11))</f>
        <v>81.096</v>
      </c>
    </row>
    <row r="12" spans="1:14" s="47" customFormat="1" ht="26.2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5" ht="21.75" customHeight="1">
      <c r="A13" s="139" t="s">
        <v>56</v>
      </c>
      <c r="B13" s="139" t="s">
        <v>33</v>
      </c>
      <c r="C13" s="139" t="s">
        <v>55</v>
      </c>
      <c r="D13" s="139" t="s">
        <v>20</v>
      </c>
      <c r="E13" s="154" t="s">
        <v>75</v>
      </c>
      <c r="F13" s="154"/>
      <c r="G13" s="154"/>
      <c r="H13" s="154"/>
      <c r="I13" s="154"/>
      <c r="J13" s="154"/>
      <c r="K13" s="154"/>
      <c r="L13" s="139" t="s">
        <v>60</v>
      </c>
      <c r="M13" s="140" t="s">
        <v>61</v>
      </c>
      <c r="N13" s="143" t="s">
        <v>291</v>
      </c>
      <c r="O13" s="136"/>
    </row>
    <row r="14" spans="1:15" ht="18.75" customHeight="1">
      <c r="A14" s="139"/>
      <c r="B14" s="139"/>
      <c r="C14" s="139"/>
      <c r="D14" s="139"/>
      <c r="E14" s="140" t="s">
        <v>305</v>
      </c>
      <c r="F14" s="140" t="s">
        <v>306</v>
      </c>
      <c r="G14" s="144" t="s">
        <v>327</v>
      </c>
      <c r="H14" s="144" t="s">
        <v>326</v>
      </c>
      <c r="I14" s="144" t="s">
        <v>325</v>
      </c>
      <c r="J14" s="144"/>
      <c r="K14" s="144"/>
      <c r="L14" s="139"/>
      <c r="M14" s="141"/>
      <c r="N14" s="143"/>
      <c r="O14" s="137"/>
    </row>
    <row r="15" spans="1:15" ht="65.25" customHeight="1">
      <c r="A15" s="139"/>
      <c r="B15" s="139"/>
      <c r="C15" s="139"/>
      <c r="D15" s="139"/>
      <c r="E15" s="150"/>
      <c r="F15" s="150"/>
      <c r="G15" s="151"/>
      <c r="H15" s="151"/>
      <c r="I15" s="145"/>
      <c r="J15" s="145"/>
      <c r="K15" s="151"/>
      <c r="L15" s="139"/>
      <c r="M15" s="142"/>
      <c r="N15" s="143"/>
      <c r="O15" s="137"/>
    </row>
    <row r="16" spans="1:14" ht="36.75" customHeight="1" thickBot="1">
      <c r="A16" s="146" t="s">
        <v>32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8"/>
      <c r="N16" s="67"/>
    </row>
    <row r="17" spans="1:14" ht="78.75" customHeight="1" thickBot="1">
      <c r="A17" s="89" t="s">
        <v>207</v>
      </c>
      <c r="B17" s="87" t="s">
        <v>34</v>
      </c>
      <c r="C17" s="74" t="s">
        <v>212</v>
      </c>
      <c r="D17" s="76" t="s">
        <v>19</v>
      </c>
      <c r="E17" s="46">
        <v>110.3</v>
      </c>
      <c r="F17" s="46">
        <v>135</v>
      </c>
      <c r="G17" s="46">
        <v>135</v>
      </c>
      <c r="H17" s="46">
        <v>125</v>
      </c>
      <c r="I17" s="46">
        <v>140</v>
      </c>
      <c r="J17" s="42"/>
      <c r="K17" s="42"/>
      <c r="L17" s="1">
        <f aca="true" t="shared" si="0" ref="L17:L22">COUNT(E17:K17)</f>
        <v>5</v>
      </c>
      <c r="M17" s="2">
        <f aca="true" t="shared" si="1" ref="M17:M22">STDEVA(E17:K17)/(SUM(E17:K17)/COUNTIF(E17:K17,"&gt;0"))</f>
        <v>0.09157075529341903</v>
      </c>
      <c r="N17" s="67">
        <f aca="true" t="shared" si="2" ref="N17:N22">1/L17*(SUM(E17:K17))</f>
        <v>129.06</v>
      </c>
    </row>
    <row r="18" spans="1:14" ht="79.5" customHeight="1" thickBot="1">
      <c r="A18" s="90" t="s">
        <v>208</v>
      </c>
      <c r="B18" s="87" t="s">
        <v>34</v>
      </c>
      <c r="C18" s="74" t="s">
        <v>213</v>
      </c>
      <c r="D18" s="76" t="s">
        <v>19</v>
      </c>
      <c r="E18" s="46">
        <v>185.42</v>
      </c>
      <c r="F18" s="46">
        <v>140</v>
      </c>
      <c r="G18" s="46">
        <v>175</v>
      </c>
      <c r="H18" s="46">
        <v>150</v>
      </c>
      <c r="I18" s="46">
        <v>140</v>
      </c>
      <c r="J18" s="42"/>
      <c r="K18" s="42"/>
      <c r="L18" s="1">
        <f t="shared" si="0"/>
        <v>5</v>
      </c>
      <c r="M18" s="2">
        <f t="shared" si="1"/>
        <v>0.1324191777210909</v>
      </c>
      <c r="N18" s="67">
        <f t="shared" si="2"/>
        <v>158.084</v>
      </c>
    </row>
    <row r="19" spans="1:14" ht="75.75" customHeight="1" thickBot="1">
      <c r="A19" s="90" t="s">
        <v>209</v>
      </c>
      <c r="B19" s="87" t="s">
        <v>34</v>
      </c>
      <c r="C19" s="74" t="s">
        <v>214</v>
      </c>
      <c r="D19" s="76" t="s">
        <v>19</v>
      </c>
      <c r="E19" s="46">
        <v>158.97</v>
      </c>
      <c r="F19" s="46">
        <v>145</v>
      </c>
      <c r="G19" s="46">
        <v>140</v>
      </c>
      <c r="H19" s="46"/>
      <c r="I19" s="46"/>
      <c r="J19" s="42"/>
      <c r="K19" s="42"/>
      <c r="L19" s="1">
        <f t="shared" si="0"/>
        <v>3</v>
      </c>
      <c r="M19" s="2">
        <f t="shared" si="1"/>
        <v>0.06643763479336642</v>
      </c>
      <c r="N19" s="67">
        <f t="shared" si="2"/>
        <v>147.99</v>
      </c>
    </row>
    <row r="20" spans="1:14" ht="52.5" customHeight="1" thickBot="1">
      <c r="A20" s="90" t="s">
        <v>210</v>
      </c>
      <c r="B20" s="87" t="s">
        <v>34</v>
      </c>
      <c r="C20" s="91" t="s">
        <v>215</v>
      </c>
      <c r="D20" s="76" t="s">
        <v>105</v>
      </c>
      <c r="E20" s="46">
        <v>148.5</v>
      </c>
      <c r="F20" s="46">
        <v>104</v>
      </c>
      <c r="G20" s="46">
        <v>140</v>
      </c>
      <c r="H20" s="46">
        <v>115</v>
      </c>
      <c r="I20" s="46">
        <v>130</v>
      </c>
      <c r="J20" s="42"/>
      <c r="K20" s="42"/>
      <c r="L20" s="1">
        <f t="shared" si="0"/>
        <v>5</v>
      </c>
      <c r="M20" s="2">
        <f t="shared" si="1"/>
        <v>0.14204525706882223</v>
      </c>
      <c r="N20" s="67">
        <f t="shared" si="2"/>
        <v>127.5</v>
      </c>
    </row>
    <row r="21" spans="1:14" ht="48.75" customHeight="1" thickBot="1">
      <c r="A21" s="90" t="s">
        <v>210</v>
      </c>
      <c r="B21" s="88" t="s">
        <v>34</v>
      </c>
      <c r="C21" s="75" t="s">
        <v>239</v>
      </c>
      <c r="D21" s="75" t="s">
        <v>105</v>
      </c>
      <c r="E21" s="46">
        <v>153.75</v>
      </c>
      <c r="F21" s="46">
        <v>120</v>
      </c>
      <c r="G21" s="46">
        <v>140</v>
      </c>
      <c r="H21" s="46">
        <v>130</v>
      </c>
      <c r="I21" s="46">
        <v>130</v>
      </c>
      <c r="J21" s="42"/>
      <c r="K21" s="42"/>
      <c r="L21" s="1">
        <f t="shared" si="0"/>
        <v>5</v>
      </c>
      <c r="M21" s="2">
        <f t="shared" si="1"/>
        <v>0.0946923944725406</v>
      </c>
      <c r="N21" s="68">
        <f t="shared" si="2"/>
        <v>134.75</v>
      </c>
    </row>
    <row r="22" spans="1:14" ht="69.75" customHeight="1" thickBot="1">
      <c r="A22" s="90" t="s">
        <v>211</v>
      </c>
      <c r="B22" s="76" t="s">
        <v>34</v>
      </c>
      <c r="C22" s="76" t="s">
        <v>216</v>
      </c>
      <c r="D22" s="76" t="s">
        <v>105</v>
      </c>
      <c r="E22" s="46">
        <v>181.86</v>
      </c>
      <c r="F22" s="46">
        <v>200</v>
      </c>
      <c r="G22" s="46">
        <v>170</v>
      </c>
      <c r="H22" s="46">
        <v>160</v>
      </c>
      <c r="I22" s="46">
        <v>140</v>
      </c>
      <c r="J22" s="42"/>
      <c r="K22" s="42"/>
      <c r="L22" s="1">
        <f t="shared" si="0"/>
        <v>5</v>
      </c>
      <c r="M22" s="2">
        <f t="shared" si="1"/>
        <v>0.1325511274526154</v>
      </c>
      <c r="N22" s="68">
        <f t="shared" si="2"/>
        <v>170.372</v>
      </c>
    </row>
    <row r="25" spans="1:14" ht="29.25" customHeight="1">
      <c r="A25" s="134" t="s">
        <v>354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</sheetData>
  <sheetProtection/>
  <mergeCells count="37">
    <mergeCell ref="A12:N12"/>
    <mergeCell ref="E6:E7"/>
    <mergeCell ref="F6:F7"/>
    <mergeCell ref="H6:H7"/>
    <mergeCell ref="C13:C15"/>
    <mergeCell ref="I6:I7"/>
    <mergeCell ref="B13:B15"/>
    <mergeCell ref="B5:B7"/>
    <mergeCell ref="H14:H15"/>
    <mergeCell ref="E5:K5"/>
    <mergeCell ref="E14:E15"/>
    <mergeCell ref="G14:G15"/>
    <mergeCell ref="D13:D15"/>
    <mergeCell ref="F14:F15"/>
    <mergeCell ref="I14:I15"/>
    <mergeCell ref="A16:M16"/>
    <mergeCell ref="K14:K15"/>
    <mergeCell ref="A13:A15"/>
    <mergeCell ref="E13:K13"/>
    <mergeCell ref="A8:M8"/>
    <mergeCell ref="L1:N1"/>
    <mergeCell ref="L5:L7"/>
    <mergeCell ref="M5:M7"/>
    <mergeCell ref="N5:N7"/>
    <mergeCell ref="A3:N3"/>
    <mergeCell ref="G6:G7"/>
    <mergeCell ref="K6:K7"/>
    <mergeCell ref="A25:N25"/>
    <mergeCell ref="O13:O15"/>
    <mergeCell ref="O5:O6"/>
    <mergeCell ref="A5:A7"/>
    <mergeCell ref="D5:D7"/>
    <mergeCell ref="M13:M15"/>
    <mergeCell ref="N13:N15"/>
    <mergeCell ref="L13:L15"/>
    <mergeCell ref="J14:J15"/>
    <mergeCell ref="C5:C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00390625" style="10" customWidth="1"/>
    <col min="2" max="2" width="9.140625" style="10" customWidth="1"/>
    <col min="3" max="3" width="28.00390625" style="10" customWidth="1"/>
    <col min="4" max="4" width="18.421875" style="10" customWidth="1"/>
    <col min="5" max="9" width="9.57421875" style="79" customWidth="1"/>
    <col min="10" max="10" width="11.28125" style="79" customWidth="1"/>
    <col min="11" max="11" width="9.57421875" style="79" customWidth="1"/>
    <col min="12" max="15" width="10.8515625" style="79" customWidth="1"/>
    <col min="16" max="16" width="9.57421875" style="79" customWidth="1"/>
    <col min="17" max="17" width="8.7109375" style="11" customWidth="1"/>
    <col min="18" max="18" width="10.421875" style="11" customWidth="1"/>
    <col min="19" max="19" width="15.57421875" style="11" customWidth="1"/>
    <col min="20" max="16384" width="9.140625" style="10" customWidth="1"/>
  </cols>
  <sheetData>
    <row r="1" spans="17:19" ht="19.5" customHeight="1">
      <c r="Q1" s="168" t="s">
        <v>77</v>
      </c>
      <c r="R1" s="168"/>
      <c r="S1" s="168"/>
    </row>
    <row r="3" spans="1:19" ht="33" customHeight="1">
      <c r="A3" s="169" t="s">
        <v>292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20" s="13" customFormat="1" ht="18" customHeight="1">
      <c r="A5" s="156" t="s">
        <v>56</v>
      </c>
      <c r="B5" s="156" t="s">
        <v>33</v>
      </c>
      <c r="C5" s="156" t="s">
        <v>55</v>
      </c>
      <c r="D5" s="156" t="s">
        <v>20</v>
      </c>
      <c r="E5" s="170" t="s">
        <v>75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56" t="s">
        <v>60</v>
      </c>
      <c r="R5" s="157" t="s">
        <v>61</v>
      </c>
      <c r="S5" s="160" t="s">
        <v>289</v>
      </c>
      <c r="T5" s="163"/>
    </row>
    <row r="6" spans="1:20" s="13" customFormat="1" ht="32.25" customHeight="1">
      <c r="A6" s="156"/>
      <c r="B6" s="156"/>
      <c r="C6" s="156"/>
      <c r="D6" s="156"/>
      <c r="E6" s="161" t="s">
        <v>327</v>
      </c>
      <c r="F6" s="161" t="s">
        <v>325</v>
      </c>
      <c r="G6" s="161" t="s">
        <v>364</v>
      </c>
      <c r="H6" s="161" t="s">
        <v>326</v>
      </c>
      <c r="I6" s="161" t="s">
        <v>308</v>
      </c>
      <c r="J6" s="161" t="s">
        <v>324</v>
      </c>
      <c r="K6" s="161" t="s">
        <v>241</v>
      </c>
      <c r="L6" s="161" t="s">
        <v>333</v>
      </c>
      <c r="M6" s="161" t="s">
        <v>323</v>
      </c>
      <c r="N6" s="161" t="s">
        <v>337</v>
      </c>
      <c r="O6" s="161" t="s">
        <v>338</v>
      </c>
      <c r="P6" s="161" t="s">
        <v>280</v>
      </c>
      <c r="Q6" s="156"/>
      <c r="R6" s="158"/>
      <c r="S6" s="160"/>
      <c r="T6" s="137"/>
    </row>
    <row r="7" spans="1:20" s="13" customFormat="1" ht="50.25" customHeight="1">
      <c r="A7" s="156"/>
      <c r="B7" s="156"/>
      <c r="C7" s="156"/>
      <c r="D7" s="156"/>
      <c r="E7" s="167"/>
      <c r="F7" s="167"/>
      <c r="G7" s="145"/>
      <c r="H7" s="145"/>
      <c r="I7" s="145"/>
      <c r="J7" s="145"/>
      <c r="K7" s="162"/>
      <c r="L7" s="162"/>
      <c r="M7" s="162"/>
      <c r="N7" s="145"/>
      <c r="O7" s="145"/>
      <c r="P7" s="162"/>
      <c r="Q7" s="156"/>
      <c r="R7" s="159"/>
      <c r="S7" s="160"/>
      <c r="T7" s="137"/>
    </row>
    <row r="8" spans="1:19" ht="49.5" customHeight="1" thickBot="1">
      <c r="A8" s="164" t="s">
        <v>35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/>
      <c r="S8" s="14"/>
    </row>
    <row r="9" spans="1:19" ht="60.75" customHeight="1" thickBot="1">
      <c r="A9" s="84" t="s">
        <v>36</v>
      </c>
      <c r="B9" s="85" t="s">
        <v>34</v>
      </c>
      <c r="C9" s="77" t="s">
        <v>220</v>
      </c>
      <c r="D9" s="81" t="s">
        <v>106</v>
      </c>
      <c r="E9" s="44"/>
      <c r="F9" s="44"/>
      <c r="G9" s="44">
        <v>27</v>
      </c>
      <c r="H9" s="44"/>
      <c r="I9" s="44"/>
      <c r="J9" s="17"/>
      <c r="K9" s="17">
        <v>15</v>
      </c>
      <c r="L9" s="6"/>
      <c r="M9" s="6">
        <v>14.46</v>
      </c>
      <c r="N9" s="6"/>
      <c r="O9" s="6"/>
      <c r="P9" s="6">
        <v>25.49</v>
      </c>
      <c r="Q9" s="15">
        <f aca="true" t="shared" si="0" ref="Q9:Q16">COUNT(E9:P9)</f>
        <v>4</v>
      </c>
      <c r="R9" s="80">
        <f aca="true" t="shared" si="1" ref="R9:R16">STDEVA(E9:P9)/(SUM(E9:P9)/COUNTIF(E9:P9,"&gt;0"))</f>
        <v>0.3260693678420961</v>
      </c>
      <c r="S9" s="14">
        <f aca="true" t="shared" si="2" ref="S9:S16">1/Q9*(SUM(E9:P9))</f>
        <v>20.4875</v>
      </c>
    </row>
    <row r="10" spans="1:19" ht="57.75" customHeight="1" thickBot="1">
      <c r="A10" s="86" t="s">
        <v>37</v>
      </c>
      <c r="B10" s="85" t="s">
        <v>34</v>
      </c>
      <c r="C10" s="77" t="s">
        <v>220</v>
      </c>
      <c r="D10" s="81" t="s">
        <v>106</v>
      </c>
      <c r="E10" s="44"/>
      <c r="F10" s="44"/>
      <c r="G10" s="44">
        <v>27</v>
      </c>
      <c r="H10" s="44"/>
      <c r="I10" s="44">
        <v>28</v>
      </c>
      <c r="J10" s="17"/>
      <c r="K10" s="17">
        <v>12</v>
      </c>
      <c r="L10" s="6"/>
      <c r="M10" s="6">
        <v>16.61</v>
      </c>
      <c r="N10" s="6"/>
      <c r="O10" s="6"/>
      <c r="P10" s="6">
        <v>20.62</v>
      </c>
      <c r="Q10" s="15">
        <f t="shared" si="0"/>
        <v>5</v>
      </c>
      <c r="R10" s="18">
        <f t="shared" si="1"/>
        <v>0.32649951693789175</v>
      </c>
      <c r="S10" s="14">
        <f t="shared" si="2"/>
        <v>20.846000000000004</v>
      </c>
    </row>
    <row r="11" spans="1:19" ht="45.75" customHeight="1" thickBot="1">
      <c r="A11" s="86" t="s">
        <v>65</v>
      </c>
      <c r="B11" s="85" t="s">
        <v>34</v>
      </c>
      <c r="C11" s="81" t="s">
        <v>221</v>
      </c>
      <c r="D11" s="81" t="s">
        <v>106</v>
      </c>
      <c r="E11" s="44"/>
      <c r="F11" s="44"/>
      <c r="G11" s="44"/>
      <c r="H11" s="44"/>
      <c r="I11" s="44"/>
      <c r="J11" s="17"/>
      <c r="K11" s="17">
        <v>13</v>
      </c>
      <c r="L11" s="6"/>
      <c r="M11" s="6">
        <v>12.74</v>
      </c>
      <c r="N11" s="6">
        <v>21</v>
      </c>
      <c r="O11" s="6"/>
      <c r="P11" s="6">
        <v>18.1</v>
      </c>
      <c r="Q11" s="15">
        <f t="shared" si="0"/>
        <v>4</v>
      </c>
      <c r="R11" s="18">
        <f t="shared" si="1"/>
        <v>0.2489650715306949</v>
      </c>
      <c r="S11" s="14">
        <f t="shared" si="2"/>
        <v>16.21</v>
      </c>
    </row>
    <row r="12" spans="1:19" ht="48" customHeight="1" thickBot="1">
      <c r="A12" s="86" t="s">
        <v>217</v>
      </c>
      <c r="B12" s="85" t="s">
        <v>34</v>
      </c>
      <c r="C12" s="81" t="s">
        <v>222</v>
      </c>
      <c r="D12" s="81" t="s">
        <v>135</v>
      </c>
      <c r="E12" s="44">
        <v>190</v>
      </c>
      <c r="F12" s="44">
        <v>160</v>
      </c>
      <c r="G12" s="44"/>
      <c r="H12" s="44">
        <v>250</v>
      </c>
      <c r="I12" s="44">
        <v>170</v>
      </c>
      <c r="J12" s="17"/>
      <c r="K12" s="17"/>
      <c r="L12" s="6"/>
      <c r="M12" s="6"/>
      <c r="N12" s="6"/>
      <c r="O12" s="6"/>
      <c r="P12" s="6"/>
      <c r="Q12" s="15">
        <f t="shared" si="0"/>
        <v>4</v>
      </c>
      <c r="R12" s="18">
        <f t="shared" si="1"/>
        <v>0.2094092921635987</v>
      </c>
      <c r="S12" s="14">
        <f t="shared" si="2"/>
        <v>192.5</v>
      </c>
    </row>
    <row r="13" spans="1:19" ht="60" customHeight="1" thickBot="1">
      <c r="A13" s="86" t="s">
        <v>38</v>
      </c>
      <c r="B13" s="85" t="s">
        <v>34</v>
      </c>
      <c r="C13" s="81" t="s">
        <v>225</v>
      </c>
      <c r="D13" s="81" t="s">
        <v>106</v>
      </c>
      <c r="E13" s="44"/>
      <c r="F13" s="44"/>
      <c r="G13" s="44">
        <v>27</v>
      </c>
      <c r="H13" s="44"/>
      <c r="I13" s="44"/>
      <c r="J13" s="17"/>
      <c r="K13" s="17">
        <v>15</v>
      </c>
      <c r="L13" s="6">
        <v>25.01</v>
      </c>
      <c r="M13" s="6">
        <v>15.38</v>
      </c>
      <c r="N13" s="6">
        <v>21</v>
      </c>
      <c r="O13" s="6"/>
      <c r="P13" s="6"/>
      <c r="Q13" s="15">
        <f t="shared" si="0"/>
        <v>5</v>
      </c>
      <c r="R13" s="18">
        <f t="shared" si="1"/>
        <v>0.2639376541955456</v>
      </c>
      <c r="S13" s="14">
        <f t="shared" si="2"/>
        <v>20.678</v>
      </c>
    </row>
    <row r="14" spans="1:19" ht="63.75" customHeight="1" thickBot="1">
      <c r="A14" s="86" t="s">
        <v>218</v>
      </c>
      <c r="B14" s="85" t="s">
        <v>34</v>
      </c>
      <c r="C14" s="81" t="s">
        <v>223</v>
      </c>
      <c r="D14" s="81" t="s">
        <v>106</v>
      </c>
      <c r="E14" s="44"/>
      <c r="F14" s="44"/>
      <c r="G14" s="44"/>
      <c r="H14" s="44"/>
      <c r="I14" s="44"/>
      <c r="J14" s="17"/>
      <c r="K14" s="17"/>
      <c r="L14" s="17">
        <v>13.79</v>
      </c>
      <c r="M14" s="17">
        <v>12.09</v>
      </c>
      <c r="N14" s="17"/>
      <c r="O14" s="17"/>
      <c r="P14" s="17">
        <v>18.32</v>
      </c>
      <c r="Q14" s="15">
        <f t="shared" si="0"/>
        <v>3</v>
      </c>
      <c r="R14" s="18">
        <f t="shared" si="1"/>
        <v>0.21857557277496031</v>
      </c>
      <c r="S14" s="14">
        <f t="shared" si="2"/>
        <v>14.733333333333334</v>
      </c>
    </row>
    <row r="15" spans="1:19" ht="85.5" customHeight="1" thickBot="1">
      <c r="A15" s="84" t="s">
        <v>219</v>
      </c>
      <c r="B15" s="85" t="s">
        <v>13</v>
      </c>
      <c r="C15" s="81" t="s">
        <v>224</v>
      </c>
      <c r="D15" s="81" t="s">
        <v>147</v>
      </c>
      <c r="E15" s="44"/>
      <c r="F15" s="44"/>
      <c r="G15" s="44"/>
      <c r="H15" s="44"/>
      <c r="I15" s="44"/>
      <c r="J15" s="17">
        <v>117.83</v>
      </c>
      <c r="K15" s="17"/>
      <c r="L15" s="17">
        <v>119.16</v>
      </c>
      <c r="M15" s="17">
        <v>86.33</v>
      </c>
      <c r="N15" s="17"/>
      <c r="O15" s="17">
        <v>70.96</v>
      </c>
      <c r="P15" s="17"/>
      <c r="Q15" s="15">
        <f t="shared" si="0"/>
        <v>4</v>
      </c>
      <c r="R15" s="18">
        <f t="shared" si="1"/>
        <v>0.24199957749475942</v>
      </c>
      <c r="S15" s="14">
        <f t="shared" si="2"/>
        <v>98.57</v>
      </c>
    </row>
    <row r="16" spans="1:19" ht="60.75" customHeight="1" thickBot="1">
      <c r="A16" s="86" t="s">
        <v>15</v>
      </c>
      <c r="B16" s="85" t="s">
        <v>13</v>
      </c>
      <c r="C16" s="81" t="s">
        <v>226</v>
      </c>
      <c r="D16" s="81" t="s">
        <v>16</v>
      </c>
      <c r="E16" s="44"/>
      <c r="F16" s="44">
        <v>140</v>
      </c>
      <c r="G16" s="44">
        <v>160</v>
      </c>
      <c r="H16" s="44">
        <v>200</v>
      </c>
      <c r="I16" s="44">
        <v>160</v>
      </c>
      <c r="J16" s="17">
        <v>132.41</v>
      </c>
      <c r="K16" s="17"/>
      <c r="L16" s="17"/>
      <c r="M16" s="17">
        <v>74.35</v>
      </c>
      <c r="N16" s="17"/>
      <c r="O16" s="17"/>
      <c r="P16" s="17"/>
      <c r="Q16" s="15">
        <f t="shared" si="0"/>
        <v>6</v>
      </c>
      <c r="R16" s="18">
        <f t="shared" si="1"/>
        <v>0.28789211651967445</v>
      </c>
      <c r="S16" s="14">
        <f t="shared" si="2"/>
        <v>144.45999999999998</v>
      </c>
    </row>
    <row r="17" spans="1:19" s="82" customFormat="1" ht="36.75" customHeight="1">
      <c r="A17" s="155" t="s">
        <v>274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</sheetData>
  <sheetProtection/>
  <mergeCells count="25">
    <mergeCell ref="Q1:S1"/>
    <mergeCell ref="A3:S3"/>
    <mergeCell ref="E5:P5"/>
    <mergeCell ref="E6:E7"/>
    <mergeCell ref="B5:B7"/>
    <mergeCell ref="J6:J7"/>
    <mergeCell ref="N6:N7"/>
    <mergeCell ref="O6:O7"/>
    <mergeCell ref="G6:G7"/>
    <mergeCell ref="T5:T7"/>
    <mergeCell ref="M6:M7"/>
    <mergeCell ref="A8:R8"/>
    <mergeCell ref="D5:D7"/>
    <mergeCell ref="F6:F7"/>
    <mergeCell ref="L6:L7"/>
    <mergeCell ref="A17:S17"/>
    <mergeCell ref="Q5:Q7"/>
    <mergeCell ref="R5:R7"/>
    <mergeCell ref="S5:S7"/>
    <mergeCell ref="A5:A7"/>
    <mergeCell ref="H6:H7"/>
    <mergeCell ref="C5:C7"/>
    <mergeCell ref="P6:P7"/>
    <mergeCell ref="K6:K7"/>
    <mergeCell ref="I6:I7"/>
  </mergeCells>
  <dataValidations count="1">
    <dataValidation type="list" allowBlank="1" showInputMessage="1" showErrorMessage="1" sqref="B15:B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120" zoomScaleNormal="120" zoomScalePageLayoutView="0" workbookViewId="0" topLeftCell="A4">
      <selection activeCell="H6" sqref="H6:H7"/>
    </sheetView>
  </sheetViews>
  <sheetFormatPr defaultColWidth="9.140625" defaultRowHeight="15"/>
  <cols>
    <col min="1" max="1" width="14.140625" style="19" customWidth="1"/>
    <col min="2" max="2" width="8.421875" style="19" customWidth="1"/>
    <col min="3" max="3" width="26.8515625" style="19" customWidth="1"/>
    <col min="4" max="4" width="18.00390625" style="19" customWidth="1"/>
    <col min="5" max="5" width="9.7109375" style="20" customWidth="1"/>
    <col min="6" max="11" width="10.00390625" style="20" customWidth="1"/>
    <col min="12" max="12" width="10.57421875" style="20" customWidth="1"/>
    <col min="13" max="13" width="7.57421875" style="20" customWidth="1"/>
    <col min="14" max="14" width="8.28125" style="20" customWidth="1"/>
    <col min="15" max="15" width="11.8515625" style="20" customWidth="1"/>
    <col min="16" max="16384" width="9.140625" style="19" customWidth="1"/>
  </cols>
  <sheetData>
    <row r="1" spans="14:15" ht="20.25" customHeight="1">
      <c r="N1" s="180" t="s">
        <v>78</v>
      </c>
      <c r="O1" s="180"/>
    </row>
    <row r="2" ht="21" customHeight="1" hidden="1"/>
    <row r="3" spans="1:15" ht="27.75" customHeight="1">
      <c r="A3" s="181" t="s">
        <v>293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6" ht="11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71"/>
    </row>
    <row r="5" spans="1:16" s="22" customFormat="1" ht="30.75" customHeight="1">
      <c r="A5" s="156" t="s">
        <v>56</v>
      </c>
      <c r="B5" s="156" t="s">
        <v>33</v>
      </c>
      <c r="C5" s="156" t="s">
        <v>55</v>
      </c>
      <c r="D5" s="156" t="s">
        <v>21</v>
      </c>
      <c r="E5" s="170" t="s">
        <v>75</v>
      </c>
      <c r="F5" s="170"/>
      <c r="G5" s="170"/>
      <c r="H5" s="170"/>
      <c r="I5" s="170"/>
      <c r="J5" s="170"/>
      <c r="K5" s="170"/>
      <c r="L5" s="170"/>
      <c r="M5" s="156" t="s">
        <v>60</v>
      </c>
      <c r="N5" s="157" t="s">
        <v>61</v>
      </c>
      <c r="O5" s="160" t="s">
        <v>289</v>
      </c>
      <c r="P5" s="172"/>
    </row>
    <row r="6" spans="1:16" s="22" customFormat="1" ht="36" customHeight="1">
      <c r="A6" s="156"/>
      <c r="B6" s="156"/>
      <c r="C6" s="156"/>
      <c r="D6" s="156"/>
      <c r="E6" s="157" t="s">
        <v>327</v>
      </c>
      <c r="F6" s="157" t="s">
        <v>304</v>
      </c>
      <c r="G6" s="157" t="s">
        <v>325</v>
      </c>
      <c r="H6" s="157" t="s">
        <v>364</v>
      </c>
      <c r="I6" s="157" t="s">
        <v>326</v>
      </c>
      <c r="J6" s="157" t="s">
        <v>242</v>
      </c>
      <c r="K6" s="157"/>
      <c r="L6" s="157"/>
      <c r="M6" s="156"/>
      <c r="N6" s="158"/>
      <c r="O6" s="160"/>
      <c r="P6" s="172"/>
    </row>
    <row r="7" spans="1:16" s="22" customFormat="1" ht="39" customHeight="1">
      <c r="A7" s="156"/>
      <c r="B7" s="156"/>
      <c r="C7" s="156"/>
      <c r="D7" s="156"/>
      <c r="E7" s="159"/>
      <c r="F7" s="179"/>
      <c r="G7" s="179"/>
      <c r="H7" s="145"/>
      <c r="I7" s="173"/>
      <c r="J7" s="145"/>
      <c r="K7" s="145"/>
      <c r="L7" s="179"/>
      <c r="M7" s="156"/>
      <c r="N7" s="159"/>
      <c r="O7" s="160"/>
      <c r="P7" s="172"/>
    </row>
    <row r="8" spans="1:15" s="23" customFormat="1" ht="27.75" customHeight="1">
      <c r="A8" s="176" t="s">
        <v>18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  <c r="O8" s="14"/>
    </row>
    <row r="9" spans="1:16" s="23" customFormat="1" ht="78" customHeight="1">
      <c r="A9" s="85" t="s">
        <v>194</v>
      </c>
      <c r="B9" s="85" t="s">
        <v>34</v>
      </c>
      <c r="C9" s="81" t="s">
        <v>227</v>
      </c>
      <c r="D9" s="81" t="s">
        <v>185</v>
      </c>
      <c r="E9" s="16">
        <v>360</v>
      </c>
      <c r="F9" s="44">
        <v>365</v>
      </c>
      <c r="G9" s="44">
        <v>350</v>
      </c>
      <c r="H9" s="44">
        <v>340</v>
      </c>
      <c r="I9" s="44"/>
      <c r="J9" s="17">
        <v>380</v>
      </c>
      <c r="K9" s="17"/>
      <c r="L9" s="17"/>
      <c r="M9" s="15">
        <f>COUNT(E9:L9)</f>
        <v>5</v>
      </c>
      <c r="N9" s="18">
        <f>STDEVA(E9:L9)/(SUM(E9:L9)/COUNTIF(E9:L9,"&gt;0"))</f>
        <v>0.04224443144318413</v>
      </c>
      <c r="O9" s="14">
        <f>1/M9*(SUM(E9:L9))</f>
        <v>359</v>
      </c>
      <c r="P9" s="10"/>
    </row>
    <row r="10" spans="1:16" s="23" customFormat="1" ht="114" customHeight="1">
      <c r="A10" s="85" t="s">
        <v>66</v>
      </c>
      <c r="B10" s="85" t="s">
        <v>34</v>
      </c>
      <c r="C10" s="81" t="s">
        <v>136</v>
      </c>
      <c r="D10" s="83" t="s">
        <v>107</v>
      </c>
      <c r="E10" s="16">
        <v>210</v>
      </c>
      <c r="F10" s="44">
        <v>225</v>
      </c>
      <c r="G10" s="44">
        <v>200</v>
      </c>
      <c r="H10" s="44"/>
      <c r="I10" s="44">
        <v>200</v>
      </c>
      <c r="J10" s="17"/>
      <c r="K10" s="17"/>
      <c r="L10" s="17"/>
      <c r="M10" s="15">
        <f>COUNT(E10:L10)</f>
        <v>4</v>
      </c>
      <c r="N10" s="18">
        <f>STDEVA(E10:L10)/(SUM(E10:L10)/COUNTIF(E10:L10,"&gt;0"))</f>
        <v>0.05659659432637855</v>
      </c>
      <c r="O10" s="14">
        <f>1/M10*(SUM(E10:L10))</f>
        <v>208.75</v>
      </c>
      <c r="P10" s="10"/>
    </row>
    <row r="11" spans="1:16" s="23" customFormat="1" ht="119.25" customHeight="1">
      <c r="A11" s="85" t="s">
        <v>84</v>
      </c>
      <c r="B11" s="85" t="s">
        <v>34</v>
      </c>
      <c r="C11" s="81" t="s">
        <v>137</v>
      </c>
      <c r="D11" s="83" t="s">
        <v>107</v>
      </c>
      <c r="E11" s="16"/>
      <c r="F11" s="44">
        <v>240</v>
      </c>
      <c r="G11" s="44">
        <v>270</v>
      </c>
      <c r="H11" s="44">
        <v>150</v>
      </c>
      <c r="I11" s="44"/>
      <c r="J11" s="17">
        <v>197.5</v>
      </c>
      <c r="K11" s="17"/>
      <c r="L11" s="17"/>
      <c r="M11" s="15">
        <f>COUNT(E11:L11)</f>
        <v>4</v>
      </c>
      <c r="N11" s="18">
        <f>STDEVA(E11:L11)/(SUM(E11:L11)/COUNTIF(E11:L11,"&gt;0"))</f>
        <v>0.2435754935767396</v>
      </c>
      <c r="O11" s="14">
        <f>1/M11*(SUM(E11:L11))</f>
        <v>214.375</v>
      </c>
      <c r="P11" s="10"/>
    </row>
    <row r="12" spans="1:16" ht="128.25" customHeight="1">
      <c r="A12" s="85" t="s">
        <v>12</v>
      </c>
      <c r="B12" s="85" t="s">
        <v>13</v>
      </c>
      <c r="C12" s="81" t="s">
        <v>138</v>
      </c>
      <c r="D12" s="83" t="s">
        <v>14</v>
      </c>
      <c r="E12" s="16"/>
      <c r="F12" s="44">
        <v>600</v>
      </c>
      <c r="G12" s="44">
        <v>490</v>
      </c>
      <c r="H12" s="44"/>
      <c r="I12" s="44">
        <v>450</v>
      </c>
      <c r="J12" s="17"/>
      <c r="K12" s="17"/>
      <c r="L12" s="17"/>
      <c r="M12" s="15">
        <f>COUNT(E12:L12)</f>
        <v>3</v>
      </c>
      <c r="N12" s="18">
        <f>STDEVA(E12:L12)/(SUM(E12:L12)/COUNTIF(E12:L12,"&gt;0"))</f>
        <v>0.15131402854196135</v>
      </c>
      <c r="O12" s="14">
        <f>1/M12*(SUM(E12:L12))</f>
        <v>513.3333333333333</v>
      </c>
      <c r="P12" s="10"/>
    </row>
    <row r="13" spans="1:14" ht="11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1.2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</sheetData>
  <sheetProtection/>
  <mergeCells count="21">
    <mergeCell ref="E6:E7"/>
    <mergeCell ref="A13:N14"/>
    <mergeCell ref="A8:N8"/>
    <mergeCell ref="L6:L7"/>
    <mergeCell ref="F6:F7"/>
    <mergeCell ref="D5:D7"/>
    <mergeCell ref="N1:O1"/>
    <mergeCell ref="A3:O3"/>
    <mergeCell ref="A5:A7"/>
    <mergeCell ref="C5:C7"/>
    <mergeCell ref="M5:M7"/>
    <mergeCell ref="B5:B7"/>
    <mergeCell ref="P4:P7"/>
    <mergeCell ref="J6:J7"/>
    <mergeCell ref="N5:N7"/>
    <mergeCell ref="I6:I7"/>
    <mergeCell ref="H6:H7"/>
    <mergeCell ref="O5:O7"/>
    <mergeCell ref="K6:K7"/>
    <mergeCell ref="E5:L5"/>
    <mergeCell ref="G6:G7"/>
  </mergeCells>
  <dataValidations count="1">
    <dataValidation type="list" allowBlank="1" showInputMessage="1" showErrorMessage="1" sqref="B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7">
      <selection activeCell="I11" sqref="I11"/>
    </sheetView>
  </sheetViews>
  <sheetFormatPr defaultColWidth="9.140625" defaultRowHeight="15"/>
  <cols>
    <col min="1" max="1" width="21.7109375" style="10" customWidth="1"/>
    <col min="2" max="2" width="9.7109375" style="10" customWidth="1"/>
    <col min="3" max="3" width="27.00390625" style="10" customWidth="1"/>
    <col min="4" max="4" width="11.00390625" style="10" customWidth="1"/>
    <col min="5" max="13" width="10.140625" style="11" customWidth="1"/>
    <col min="14" max="14" width="7.8515625" style="11" customWidth="1"/>
    <col min="15" max="15" width="7.7109375" style="11" customWidth="1"/>
    <col min="16" max="16" width="15.140625" style="11" customWidth="1"/>
    <col min="17" max="16384" width="9.140625" style="10" customWidth="1"/>
  </cols>
  <sheetData>
    <row r="1" spans="14:16" ht="19.5" customHeight="1">
      <c r="N1" s="168" t="s">
        <v>79</v>
      </c>
      <c r="O1" s="168"/>
      <c r="P1" s="168"/>
    </row>
    <row r="3" spans="1:16" s="69" customFormat="1" ht="24" customHeight="1">
      <c r="A3" s="185" t="s">
        <v>295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5:16" ht="11.25"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1:17" s="13" customFormat="1" ht="36.75" customHeight="1">
      <c r="A6" s="156" t="s">
        <v>56</v>
      </c>
      <c r="B6" s="156" t="s">
        <v>33</v>
      </c>
      <c r="C6" s="156" t="s">
        <v>55</v>
      </c>
      <c r="D6" s="156" t="s">
        <v>21</v>
      </c>
      <c r="E6" s="170" t="s">
        <v>75</v>
      </c>
      <c r="F6" s="170"/>
      <c r="G6" s="170"/>
      <c r="H6" s="170"/>
      <c r="I6" s="170"/>
      <c r="J6" s="170"/>
      <c r="K6" s="170"/>
      <c r="L6" s="170"/>
      <c r="M6" s="182"/>
      <c r="N6" s="157" t="s">
        <v>60</v>
      </c>
      <c r="O6" s="157" t="s">
        <v>61</v>
      </c>
      <c r="P6" s="183" t="s">
        <v>294</v>
      </c>
      <c r="Q6" s="163"/>
    </row>
    <row r="7" spans="1:17" s="13" customFormat="1" ht="78" customHeight="1">
      <c r="A7" s="156"/>
      <c r="B7" s="156"/>
      <c r="C7" s="156"/>
      <c r="D7" s="156"/>
      <c r="E7" s="72" t="s">
        <v>327</v>
      </c>
      <c r="F7" s="72" t="s">
        <v>303</v>
      </c>
      <c r="G7" s="72" t="s">
        <v>304</v>
      </c>
      <c r="H7" s="72" t="s">
        <v>325</v>
      </c>
      <c r="I7" s="72" t="s">
        <v>364</v>
      </c>
      <c r="J7" s="72" t="s">
        <v>308</v>
      </c>
      <c r="K7" s="72" t="s">
        <v>326</v>
      </c>
      <c r="L7" s="72" t="s">
        <v>281</v>
      </c>
      <c r="M7" s="72" t="s">
        <v>282</v>
      </c>
      <c r="N7" s="159"/>
      <c r="O7" s="159"/>
      <c r="P7" s="184"/>
      <c r="Q7" s="137"/>
    </row>
    <row r="8" spans="1:16" ht="26.25" customHeight="1">
      <c r="A8" s="176" t="s">
        <v>11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2"/>
    </row>
    <row r="9" spans="1:16" ht="93.75" customHeight="1">
      <c r="A9" s="85" t="s">
        <v>199</v>
      </c>
      <c r="B9" s="85" t="s">
        <v>34</v>
      </c>
      <c r="C9" s="81" t="s">
        <v>228</v>
      </c>
      <c r="D9" s="81" t="s">
        <v>108</v>
      </c>
      <c r="E9" s="16"/>
      <c r="F9" s="16">
        <v>124</v>
      </c>
      <c r="G9" s="44">
        <v>155</v>
      </c>
      <c r="H9" s="44"/>
      <c r="I9" s="44">
        <v>120</v>
      </c>
      <c r="J9" s="44"/>
      <c r="K9" s="44"/>
      <c r="L9" s="17">
        <v>98</v>
      </c>
      <c r="M9" s="17"/>
      <c r="N9" s="15">
        <f>COUNT(E9:M9)</f>
        <v>4</v>
      </c>
      <c r="O9" s="18">
        <f>STDEVA(E9:M9)/(SUM(E9:M9)/COUNTIF(E9:M9,"&gt;0"))</f>
        <v>0.18890635059808722</v>
      </c>
      <c r="P9" s="14">
        <f>1/N9*(SUM(E9:M9))</f>
        <v>124.25</v>
      </c>
    </row>
    <row r="10" spans="1:16" ht="81.75" customHeight="1">
      <c r="A10" s="85" t="s">
        <v>199</v>
      </c>
      <c r="B10" s="85" t="s">
        <v>34</v>
      </c>
      <c r="C10" s="81" t="s">
        <v>229</v>
      </c>
      <c r="D10" s="81" t="s">
        <v>109</v>
      </c>
      <c r="E10" s="16">
        <v>180</v>
      </c>
      <c r="F10" s="16">
        <v>146</v>
      </c>
      <c r="G10" s="44">
        <v>165</v>
      </c>
      <c r="H10" s="44">
        <v>160</v>
      </c>
      <c r="I10" s="44"/>
      <c r="J10" s="44">
        <v>170</v>
      </c>
      <c r="K10" s="44"/>
      <c r="L10" s="17"/>
      <c r="M10" s="17"/>
      <c r="N10" s="15">
        <f>COUNT(E10:M10)</f>
        <v>5</v>
      </c>
      <c r="O10" s="18">
        <f>STDEVA(E10:M10)/(SUM(E10:M10)/COUNTIF(E10:M10,"&gt;0"))</f>
        <v>0.0766002323192698</v>
      </c>
      <c r="P10" s="14">
        <f>1/N10*(SUM(E10:M10))</f>
        <v>164.20000000000002</v>
      </c>
    </row>
    <row r="11" spans="1:16" ht="75" customHeight="1">
      <c r="A11" s="85" t="s">
        <v>199</v>
      </c>
      <c r="B11" s="85" t="s">
        <v>34</v>
      </c>
      <c r="C11" s="81" t="s">
        <v>230</v>
      </c>
      <c r="D11" s="81" t="s">
        <v>109</v>
      </c>
      <c r="E11" s="44">
        <v>230</v>
      </c>
      <c r="F11" s="44">
        <v>165</v>
      </c>
      <c r="G11" s="44">
        <v>210</v>
      </c>
      <c r="H11" s="44">
        <v>280</v>
      </c>
      <c r="I11" s="44">
        <v>120</v>
      </c>
      <c r="J11" s="44">
        <v>230</v>
      </c>
      <c r="K11" s="44">
        <v>180</v>
      </c>
      <c r="L11" s="17"/>
      <c r="M11" s="43">
        <v>131.9</v>
      </c>
      <c r="N11" s="15">
        <f>COUNT(E11:M11)</f>
        <v>8</v>
      </c>
      <c r="O11" s="18">
        <f>STDEVA(E11:M11)/(SUM(E11:M11)/COUNTIF(E11:M11,"&gt;0"))</f>
        <v>0.2806205012267877</v>
      </c>
      <c r="P11" s="63">
        <f>1/N11*(SUM(E11:M11))</f>
        <v>193.3625</v>
      </c>
    </row>
    <row r="12" spans="1:16" ht="82.5" customHeight="1">
      <c r="A12" s="81" t="s">
        <v>67</v>
      </c>
      <c r="B12" s="85" t="s">
        <v>34</v>
      </c>
      <c r="C12" s="81" t="s">
        <v>148</v>
      </c>
      <c r="D12" s="81" t="s">
        <v>108</v>
      </c>
      <c r="E12" s="64"/>
      <c r="F12" s="64">
        <v>124</v>
      </c>
      <c r="G12" s="64"/>
      <c r="H12" s="64"/>
      <c r="I12" s="64"/>
      <c r="J12" s="64"/>
      <c r="K12" s="64">
        <v>160</v>
      </c>
      <c r="L12" s="65"/>
      <c r="M12" s="65">
        <v>96.98</v>
      </c>
      <c r="N12" s="15">
        <f>COUNT(E12:M12)</f>
        <v>3</v>
      </c>
      <c r="O12" s="18">
        <f>STDEVA(E12:M12)/(SUM(E12:M12)/COUNTIF(E12:M12,"&gt;0"))</f>
        <v>0.2489615217784777</v>
      </c>
      <c r="P12" s="63">
        <f>1/N12*(SUM(E12:M12))</f>
        <v>126.99333333333334</v>
      </c>
    </row>
    <row r="13" spans="1:4" ht="11.25">
      <c r="A13" s="92"/>
      <c r="B13" s="92"/>
      <c r="C13" s="92"/>
      <c r="D13" s="92"/>
    </row>
  </sheetData>
  <sheetProtection/>
  <mergeCells count="12">
    <mergeCell ref="A8:O8"/>
    <mergeCell ref="N1:P1"/>
    <mergeCell ref="A3:P3"/>
    <mergeCell ref="A6:A7"/>
    <mergeCell ref="B6:B7"/>
    <mergeCell ref="C6:C7"/>
    <mergeCell ref="D6:D7"/>
    <mergeCell ref="E6:M6"/>
    <mergeCell ref="Q6:Q7"/>
    <mergeCell ref="N6:N7"/>
    <mergeCell ref="O6:O7"/>
    <mergeCell ref="P6:P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80" zoomScaleNormal="80" zoomScalePageLayoutView="0" workbookViewId="0" topLeftCell="A6">
      <selection activeCell="G12" sqref="G12:H12"/>
    </sheetView>
  </sheetViews>
  <sheetFormatPr defaultColWidth="9.140625" defaultRowHeight="15"/>
  <cols>
    <col min="1" max="1" width="23.421875" style="24" customWidth="1"/>
    <col min="2" max="2" width="13.140625" style="24" customWidth="1"/>
    <col min="3" max="3" width="23.8515625" style="24" customWidth="1"/>
    <col min="4" max="4" width="26.140625" style="24" customWidth="1"/>
    <col min="5" max="5" width="16.28125" style="25" customWidth="1"/>
    <col min="6" max="6" width="12.140625" style="25" customWidth="1"/>
    <col min="7" max="11" width="14.140625" style="25" customWidth="1"/>
    <col min="12" max="12" width="14.7109375" style="25" customWidth="1"/>
    <col min="13" max="13" width="9.8515625" style="25" customWidth="1"/>
    <col min="14" max="14" width="12.421875" style="25" customWidth="1"/>
    <col min="15" max="15" width="19.8515625" style="25" customWidth="1"/>
    <col min="16" max="16" width="14.00390625" style="24" customWidth="1"/>
    <col min="17" max="16384" width="9.140625" style="24" customWidth="1"/>
  </cols>
  <sheetData>
    <row r="1" spans="12:14" ht="42.75" customHeight="1">
      <c r="L1" s="99"/>
      <c r="M1" s="186" t="s">
        <v>80</v>
      </c>
      <c r="N1" s="186"/>
    </row>
    <row r="3" spans="1:15" ht="41.25" customHeight="1">
      <c r="A3" s="149" t="s">
        <v>296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5" spans="1:16" s="26" customFormat="1" ht="36" customHeight="1">
      <c r="A5" s="189" t="s">
        <v>56</v>
      </c>
      <c r="B5" s="189" t="s">
        <v>33</v>
      </c>
      <c r="C5" s="189" t="s">
        <v>55</v>
      </c>
      <c r="D5" s="189" t="s">
        <v>20</v>
      </c>
      <c r="E5" s="198" t="s">
        <v>75</v>
      </c>
      <c r="F5" s="198"/>
      <c r="G5" s="198"/>
      <c r="H5" s="198"/>
      <c r="I5" s="198"/>
      <c r="J5" s="198"/>
      <c r="K5" s="198"/>
      <c r="L5" s="198"/>
      <c r="M5" s="189" t="s">
        <v>60</v>
      </c>
      <c r="N5" s="193" t="s">
        <v>61</v>
      </c>
      <c r="O5" s="187" t="s">
        <v>289</v>
      </c>
      <c r="P5" s="197"/>
    </row>
    <row r="6" spans="1:16" s="26" customFormat="1" ht="38.25" customHeight="1">
      <c r="A6" s="189"/>
      <c r="B6" s="189"/>
      <c r="C6" s="189"/>
      <c r="D6" s="189"/>
      <c r="E6" s="193" t="s">
        <v>309</v>
      </c>
      <c r="F6" s="193" t="s">
        <v>327</v>
      </c>
      <c r="G6" s="193" t="s">
        <v>325</v>
      </c>
      <c r="H6" s="193" t="s">
        <v>326</v>
      </c>
      <c r="I6" s="193" t="s">
        <v>308</v>
      </c>
      <c r="J6" s="193" t="s">
        <v>283</v>
      </c>
      <c r="K6" s="193" t="s">
        <v>284</v>
      </c>
      <c r="L6" s="193"/>
      <c r="M6" s="189"/>
      <c r="N6" s="194"/>
      <c r="O6" s="188"/>
      <c r="P6" s="137"/>
    </row>
    <row r="7" spans="1:16" s="26" customFormat="1" ht="77.25" customHeight="1">
      <c r="A7" s="189"/>
      <c r="B7" s="189"/>
      <c r="C7" s="189"/>
      <c r="D7" s="189"/>
      <c r="E7" s="196"/>
      <c r="F7" s="196"/>
      <c r="G7" s="173"/>
      <c r="H7" s="173"/>
      <c r="I7" s="145"/>
      <c r="J7" s="173"/>
      <c r="K7" s="195"/>
      <c r="L7" s="173"/>
      <c r="M7" s="189"/>
      <c r="N7" s="195"/>
      <c r="O7" s="188"/>
      <c r="P7" s="137"/>
    </row>
    <row r="8" spans="1:15" ht="41.25" customHeight="1">
      <c r="A8" s="190" t="s">
        <v>39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  <c r="O8" s="173"/>
    </row>
    <row r="9" spans="1:15" ht="123.75" customHeight="1">
      <c r="A9" s="87" t="s">
        <v>163</v>
      </c>
      <c r="B9" s="93" t="s">
        <v>34</v>
      </c>
      <c r="C9" s="76" t="s">
        <v>195</v>
      </c>
      <c r="D9" s="76" t="s">
        <v>162</v>
      </c>
      <c r="E9" s="34"/>
      <c r="F9" s="34">
        <v>360</v>
      </c>
      <c r="G9" s="34">
        <v>324</v>
      </c>
      <c r="H9" s="34"/>
      <c r="I9" s="96">
        <v>320</v>
      </c>
      <c r="J9" s="31"/>
      <c r="K9" s="31"/>
      <c r="L9" s="31"/>
      <c r="M9" s="29">
        <f aca="true" t="shared" si="0" ref="M9:M15">COUNT(E9:L9)</f>
        <v>3</v>
      </c>
      <c r="N9" s="32">
        <f aca="true" t="shared" si="1" ref="N9:N15">STDEVA(E9:L9)/(SUM(E9:L9)/COUNTIF(E9:L9,"&gt;0"))</f>
        <v>0.06582753642174624</v>
      </c>
      <c r="O9" s="36">
        <f aca="true" t="shared" si="2" ref="O9:O15">1/M9*(SUM(E9:L9))</f>
        <v>334.66666666666663</v>
      </c>
    </row>
    <row r="10" spans="1:15" ht="126" customHeight="1">
      <c r="A10" s="87" t="s">
        <v>163</v>
      </c>
      <c r="B10" s="93" t="s">
        <v>34</v>
      </c>
      <c r="C10" s="76" t="s">
        <v>196</v>
      </c>
      <c r="D10" s="76" t="s">
        <v>162</v>
      </c>
      <c r="E10" s="34"/>
      <c r="F10" s="34">
        <v>350</v>
      </c>
      <c r="G10" s="34">
        <v>324</v>
      </c>
      <c r="H10" s="34"/>
      <c r="I10" s="96">
        <v>350</v>
      </c>
      <c r="J10" s="31"/>
      <c r="K10" s="31"/>
      <c r="L10" s="31"/>
      <c r="M10" s="29">
        <f t="shared" si="0"/>
        <v>3</v>
      </c>
      <c r="N10" s="32">
        <f t="shared" si="1"/>
        <v>0.04397785253592853</v>
      </c>
      <c r="O10" s="36">
        <f t="shared" si="2"/>
        <v>341.3333333333333</v>
      </c>
    </row>
    <row r="11" spans="1:15" ht="140.25" customHeight="1">
      <c r="A11" s="87" t="s">
        <v>163</v>
      </c>
      <c r="B11" s="93" t="s">
        <v>34</v>
      </c>
      <c r="C11" s="76" t="s">
        <v>197</v>
      </c>
      <c r="D11" s="76" t="s">
        <v>162</v>
      </c>
      <c r="E11" s="34"/>
      <c r="F11" s="34">
        <v>400</v>
      </c>
      <c r="G11" s="34">
        <v>324</v>
      </c>
      <c r="H11" s="34">
        <v>290</v>
      </c>
      <c r="I11" s="96"/>
      <c r="J11" s="31"/>
      <c r="K11" s="31"/>
      <c r="L11" s="31"/>
      <c r="M11" s="29">
        <f t="shared" si="0"/>
        <v>3</v>
      </c>
      <c r="N11" s="32">
        <f t="shared" si="1"/>
        <v>0.16662873183820975</v>
      </c>
      <c r="O11" s="36">
        <f t="shared" si="2"/>
        <v>338</v>
      </c>
    </row>
    <row r="12" spans="1:15" ht="129" customHeight="1">
      <c r="A12" s="93" t="s">
        <v>58</v>
      </c>
      <c r="B12" s="93" t="s">
        <v>34</v>
      </c>
      <c r="C12" s="78" t="s">
        <v>139</v>
      </c>
      <c r="D12" s="78" t="s">
        <v>52</v>
      </c>
      <c r="E12" s="96"/>
      <c r="F12" s="96">
        <v>480</v>
      </c>
      <c r="G12" s="96"/>
      <c r="H12" s="96"/>
      <c r="I12" s="96"/>
      <c r="J12" s="31">
        <v>534</v>
      </c>
      <c r="K12" s="31">
        <v>456.02</v>
      </c>
      <c r="L12" s="31"/>
      <c r="M12" s="29">
        <f t="shared" si="0"/>
        <v>3</v>
      </c>
      <c r="N12" s="32">
        <f t="shared" si="1"/>
        <v>0.08151207227447291</v>
      </c>
      <c r="O12" s="36">
        <f t="shared" si="2"/>
        <v>490.00666666666666</v>
      </c>
    </row>
    <row r="13" spans="1:15" ht="126" customHeight="1">
      <c r="A13" s="93" t="s">
        <v>68</v>
      </c>
      <c r="B13" s="93" t="s">
        <v>34</v>
      </c>
      <c r="C13" s="78" t="s">
        <v>140</v>
      </c>
      <c r="D13" s="78" t="s">
        <v>110</v>
      </c>
      <c r="E13" s="34">
        <v>415.38</v>
      </c>
      <c r="F13" s="34">
        <v>400</v>
      </c>
      <c r="G13" s="34">
        <v>360</v>
      </c>
      <c r="H13" s="34">
        <v>500</v>
      </c>
      <c r="I13" s="96"/>
      <c r="J13" s="31"/>
      <c r="K13" s="31"/>
      <c r="L13" s="31"/>
      <c r="M13" s="29">
        <f t="shared" si="0"/>
        <v>4</v>
      </c>
      <c r="N13" s="32">
        <f t="shared" si="1"/>
        <v>0.14068140464209025</v>
      </c>
      <c r="O13" s="36">
        <f t="shared" si="2"/>
        <v>418.845</v>
      </c>
    </row>
    <row r="14" spans="1:15" ht="126" customHeight="1">
      <c r="A14" s="93" t="s">
        <v>69</v>
      </c>
      <c r="B14" s="93" t="s">
        <v>34</v>
      </c>
      <c r="C14" s="78" t="s">
        <v>141</v>
      </c>
      <c r="D14" s="78" t="s">
        <v>110</v>
      </c>
      <c r="E14" s="34">
        <v>386.62</v>
      </c>
      <c r="F14" s="34">
        <v>390</v>
      </c>
      <c r="G14" s="34">
        <v>340</v>
      </c>
      <c r="H14" s="34">
        <v>460</v>
      </c>
      <c r="I14" s="96"/>
      <c r="J14" s="31"/>
      <c r="K14" s="31"/>
      <c r="L14" s="31"/>
      <c r="M14" s="29">
        <f t="shared" si="0"/>
        <v>4</v>
      </c>
      <c r="N14" s="32">
        <f t="shared" si="1"/>
        <v>0.12551349275912513</v>
      </c>
      <c r="O14" s="36">
        <f t="shared" si="2"/>
        <v>394.155</v>
      </c>
    </row>
    <row r="15" spans="1:15" ht="129.75" customHeight="1">
      <c r="A15" s="94" t="s">
        <v>232</v>
      </c>
      <c r="B15" s="93" t="s">
        <v>34</v>
      </c>
      <c r="C15" s="78" t="s">
        <v>231</v>
      </c>
      <c r="D15" s="78" t="s">
        <v>146</v>
      </c>
      <c r="E15" s="34"/>
      <c r="F15" s="34">
        <v>270</v>
      </c>
      <c r="G15" s="34">
        <v>370</v>
      </c>
      <c r="H15" s="34">
        <v>200</v>
      </c>
      <c r="I15" s="96"/>
      <c r="J15" s="31"/>
      <c r="K15" s="31"/>
      <c r="L15" s="31"/>
      <c r="M15" s="29">
        <f t="shared" si="0"/>
        <v>3</v>
      </c>
      <c r="N15" s="32">
        <f t="shared" si="1"/>
        <v>0.30514299090419755</v>
      </c>
      <c r="O15" s="36">
        <f t="shared" si="2"/>
        <v>280</v>
      </c>
    </row>
  </sheetData>
  <sheetProtection/>
  <mergeCells count="20">
    <mergeCell ref="D5:D7"/>
    <mergeCell ref="B5:B7"/>
    <mergeCell ref="G6:G7"/>
    <mergeCell ref="J6:J7"/>
    <mergeCell ref="P5:P7"/>
    <mergeCell ref="E5:L5"/>
    <mergeCell ref="L6:L7"/>
    <mergeCell ref="K6:K7"/>
    <mergeCell ref="M5:M7"/>
    <mergeCell ref="F6:F7"/>
    <mergeCell ref="M1:N1"/>
    <mergeCell ref="A3:O3"/>
    <mergeCell ref="O5:O8"/>
    <mergeCell ref="C5:C7"/>
    <mergeCell ref="A8:N8"/>
    <mergeCell ref="N5:N7"/>
    <mergeCell ref="I6:I7"/>
    <mergeCell ref="H6:H7"/>
    <mergeCell ref="E6:E7"/>
    <mergeCell ref="A5:A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75" zoomScaleNormal="75" zoomScalePageLayoutView="0" workbookViewId="0" topLeftCell="A1">
      <selection activeCell="R37" sqref="R37"/>
    </sheetView>
  </sheetViews>
  <sheetFormatPr defaultColWidth="9.140625" defaultRowHeight="15"/>
  <cols>
    <col min="1" max="1" width="15.8515625" style="24" customWidth="1"/>
    <col min="2" max="2" width="11.140625" style="24" customWidth="1"/>
    <col min="3" max="3" width="39.8515625" style="24" customWidth="1"/>
    <col min="4" max="4" width="18.00390625" style="24" customWidth="1"/>
    <col min="5" max="6" width="11.8515625" style="25" customWidth="1"/>
    <col min="7" max="10" width="13.28125" style="25" customWidth="1"/>
    <col min="11" max="16" width="13.140625" style="25" customWidth="1"/>
    <col min="17" max="17" width="11.140625" style="25" customWidth="1"/>
    <col min="18" max="18" width="12.140625" style="25" customWidth="1"/>
    <col min="19" max="19" width="18.28125" style="25" customWidth="1"/>
    <col min="20" max="20" width="16.57421875" style="24" customWidth="1"/>
    <col min="21" max="16384" width="9.140625" style="24" customWidth="1"/>
  </cols>
  <sheetData>
    <row r="1" spans="17:19" ht="19.5" customHeight="1">
      <c r="Q1" s="186" t="s">
        <v>83</v>
      </c>
      <c r="R1" s="186"/>
      <c r="S1" s="186"/>
    </row>
    <row r="3" spans="1:19" ht="58.5" customHeight="1">
      <c r="A3" s="218" t="s">
        <v>297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20" s="26" customFormat="1" ht="41.25" customHeight="1">
      <c r="A4" s="189" t="s">
        <v>56</v>
      </c>
      <c r="B4" s="189" t="s">
        <v>33</v>
      </c>
      <c r="C4" s="189" t="s">
        <v>55</v>
      </c>
      <c r="D4" s="189" t="s">
        <v>21</v>
      </c>
      <c r="E4" s="203" t="s">
        <v>75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189" t="s">
        <v>60</v>
      </c>
      <c r="R4" s="193" t="s">
        <v>61</v>
      </c>
      <c r="S4" s="212" t="s">
        <v>314</v>
      </c>
      <c r="T4" s="197"/>
    </row>
    <row r="5" spans="1:20" s="26" customFormat="1" ht="53.25" customHeight="1">
      <c r="A5" s="189"/>
      <c r="B5" s="189"/>
      <c r="C5" s="189"/>
      <c r="D5" s="189"/>
      <c r="E5" s="200" t="s">
        <v>310</v>
      </c>
      <c r="F5" s="200" t="s">
        <v>311</v>
      </c>
      <c r="G5" s="200" t="s">
        <v>312</v>
      </c>
      <c r="H5" s="200" t="s">
        <v>313</v>
      </c>
      <c r="I5" s="200" t="s">
        <v>328</v>
      </c>
      <c r="J5" s="200" t="s">
        <v>327</v>
      </c>
      <c r="K5" s="200" t="s">
        <v>326</v>
      </c>
      <c r="L5" s="200" t="s">
        <v>325</v>
      </c>
      <c r="M5" s="200"/>
      <c r="N5" s="200"/>
      <c r="O5" s="200"/>
      <c r="P5" s="200"/>
      <c r="Q5" s="189"/>
      <c r="R5" s="194"/>
      <c r="S5" s="216"/>
      <c r="T5" s="137"/>
    </row>
    <row r="6" spans="1:20" s="26" customFormat="1" ht="72.75" customHeight="1">
      <c r="A6" s="189"/>
      <c r="B6" s="189"/>
      <c r="C6" s="189"/>
      <c r="D6" s="189"/>
      <c r="E6" s="201"/>
      <c r="F6" s="202"/>
      <c r="G6" s="202"/>
      <c r="H6" s="204"/>
      <c r="I6" s="204"/>
      <c r="J6" s="204"/>
      <c r="K6" s="205"/>
      <c r="L6" s="202"/>
      <c r="M6" s="206"/>
      <c r="N6" s="206"/>
      <c r="O6" s="204"/>
      <c r="P6" s="202"/>
      <c r="Q6" s="189"/>
      <c r="R6" s="195"/>
      <c r="S6" s="216"/>
      <c r="T6" s="137"/>
    </row>
    <row r="7" spans="1:19" ht="39" customHeight="1">
      <c r="A7" s="190" t="s">
        <v>103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27"/>
    </row>
    <row r="8" spans="1:19" ht="125.25" customHeight="1">
      <c r="A8" s="93" t="s">
        <v>234</v>
      </c>
      <c r="B8" s="93" t="s">
        <v>40</v>
      </c>
      <c r="C8" s="78" t="s">
        <v>236</v>
      </c>
      <c r="D8" s="78" t="s">
        <v>233</v>
      </c>
      <c r="E8" s="30">
        <v>51.5</v>
      </c>
      <c r="F8" s="30">
        <v>44</v>
      </c>
      <c r="G8" s="30"/>
      <c r="H8" s="30">
        <v>50</v>
      </c>
      <c r="I8" s="30"/>
      <c r="J8" s="30">
        <v>63</v>
      </c>
      <c r="K8" s="35">
        <v>55</v>
      </c>
      <c r="L8" s="35">
        <v>56.6</v>
      </c>
      <c r="M8" s="62"/>
      <c r="N8" s="62"/>
      <c r="O8" s="62"/>
      <c r="P8" s="62"/>
      <c r="Q8" s="29">
        <f>COUNT(E8:P8)</f>
        <v>6</v>
      </c>
      <c r="R8" s="32">
        <f>STDEVA(E8:P8)/(SUM(E8:P8)/COUNTIF(E8:P8,"&gt;0"))</f>
        <v>0.1210340498832476</v>
      </c>
      <c r="S8" s="27">
        <f>1/Q8*(SUM(E8:P8))</f>
        <v>53.35</v>
      </c>
    </row>
    <row r="9" spans="1:19" ht="123.75" customHeight="1">
      <c r="A9" s="93" t="s">
        <v>234</v>
      </c>
      <c r="B9" s="93" t="s">
        <v>40</v>
      </c>
      <c r="C9" s="78" t="s">
        <v>235</v>
      </c>
      <c r="D9" s="78" t="s">
        <v>233</v>
      </c>
      <c r="E9" s="30">
        <v>50</v>
      </c>
      <c r="F9" s="30">
        <v>43</v>
      </c>
      <c r="G9" s="30">
        <v>42</v>
      </c>
      <c r="H9" s="30">
        <v>51</v>
      </c>
      <c r="I9" s="30">
        <v>42.2</v>
      </c>
      <c r="J9" s="30">
        <v>60</v>
      </c>
      <c r="K9" s="35">
        <v>45</v>
      </c>
      <c r="L9" s="35">
        <v>52.4</v>
      </c>
      <c r="M9" s="62"/>
      <c r="N9" s="62"/>
      <c r="O9" s="62"/>
      <c r="P9" s="62"/>
      <c r="Q9" s="29">
        <f>COUNT(E9:P9)</f>
        <v>8</v>
      </c>
      <c r="R9" s="32">
        <f>STDEVA(E9:P9)/(SUM(E9:P9)/COUNTIF(E9:P9,"&gt;0"))</f>
        <v>0.1311398393268509</v>
      </c>
      <c r="S9" s="27">
        <f>1/Q9*(SUM(E9:P9))</f>
        <v>48.199999999999996</v>
      </c>
    </row>
    <row r="10" spans="1:19" ht="123" customHeight="1">
      <c r="A10" s="93" t="s">
        <v>234</v>
      </c>
      <c r="B10" s="93" t="s">
        <v>40</v>
      </c>
      <c r="C10" s="78" t="s">
        <v>236</v>
      </c>
      <c r="D10" s="78" t="s">
        <v>237</v>
      </c>
      <c r="E10" s="30"/>
      <c r="F10" s="30">
        <v>47</v>
      </c>
      <c r="G10" s="30">
        <v>46</v>
      </c>
      <c r="H10" s="30"/>
      <c r="I10" s="30"/>
      <c r="J10" s="30">
        <v>63</v>
      </c>
      <c r="K10" s="35"/>
      <c r="L10" s="35">
        <v>52.4</v>
      </c>
      <c r="M10" s="62"/>
      <c r="N10" s="62"/>
      <c r="O10" s="62"/>
      <c r="P10" s="62"/>
      <c r="Q10" s="29">
        <f>COUNT(E10:P10)</f>
        <v>4</v>
      </c>
      <c r="R10" s="32">
        <f>STDEVA(E10:P10)/(SUM(E10:P10)/COUNTIF(E10:P10,"&gt;0"))</f>
        <v>0.14954795208321509</v>
      </c>
      <c r="S10" s="27">
        <f>1/Q10*(SUM(E10:P10))</f>
        <v>52.1</v>
      </c>
    </row>
    <row r="11" spans="1:19" ht="94.5" customHeight="1">
      <c r="A11" s="93" t="s">
        <v>234</v>
      </c>
      <c r="B11" s="93" t="s">
        <v>40</v>
      </c>
      <c r="C11" s="78" t="s">
        <v>238</v>
      </c>
      <c r="D11" s="78" t="s">
        <v>237</v>
      </c>
      <c r="E11" s="30"/>
      <c r="F11" s="30">
        <v>58</v>
      </c>
      <c r="G11" s="30">
        <v>57</v>
      </c>
      <c r="H11" s="30"/>
      <c r="I11" s="30"/>
      <c r="J11" s="30">
        <v>55</v>
      </c>
      <c r="K11" s="34"/>
      <c r="L11" s="34">
        <v>56.6</v>
      </c>
      <c r="M11" s="31"/>
      <c r="N11" s="31"/>
      <c r="O11" s="31"/>
      <c r="P11" s="31"/>
      <c r="Q11" s="29">
        <f>COUNT(E11:P11)</f>
        <v>4</v>
      </c>
      <c r="R11" s="32">
        <f>STDEVA(E11:P11)/(SUM(E11:P11)/COUNTIF(E11:P11,"&gt;0"))</f>
        <v>0.02202408622796458</v>
      </c>
      <c r="S11" s="27">
        <f>1/Q11*(SUM(E11:P11))</f>
        <v>56.65</v>
      </c>
    </row>
    <row r="12" spans="1:19" ht="30.75" customHeight="1">
      <c r="A12" s="28"/>
      <c r="B12" s="28"/>
      <c r="C12" s="29"/>
      <c r="D12" s="2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9"/>
      <c r="R12" s="32"/>
      <c r="S12" s="31"/>
    </row>
    <row r="13" spans="1:20" ht="39.75" customHeight="1">
      <c r="A13" s="189" t="s">
        <v>56</v>
      </c>
      <c r="B13" s="189" t="s">
        <v>33</v>
      </c>
      <c r="C13" s="189" t="s">
        <v>55</v>
      </c>
      <c r="D13" s="189" t="s">
        <v>21</v>
      </c>
      <c r="E13" s="203" t="s">
        <v>75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193" t="s">
        <v>60</v>
      </c>
      <c r="R13" s="193" t="s">
        <v>61</v>
      </c>
      <c r="S13" s="212" t="s">
        <v>315</v>
      </c>
      <c r="T13" s="199"/>
    </row>
    <row r="14" spans="1:21" ht="61.5" customHeight="1">
      <c r="A14" s="189"/>
      <c r="B14" s="189"/>
      <c r="C14" s="189"/>
      <c r="D14" s="189"/>
      <c r="E14" s="200" t="s">
        <v>310</v>
      </c>
      <c r="F14" s="200" t="s">
        <v>311</v>
      </c>
      <c r="G14" s="200" t="s">
        <v>312</v>
      </c>
      <c r="H14" s="200" t="s">
        <v>313</v>
      </c>
      <c r="I14" s="200" t="s">
        <v>328</v>
      </c>
      <c r="J14" s="200" t="s">
        <v>327</v>
      </c>
      <c r="K14" s="200" t="s">
        <v>326</v>
      </c>
      <c r="L14" s="200" t="s">
        <v>325</v>
      </c>
      <c r="M14" s="200" t="s">
        <v>243</v>
      </c>
      <c r="N14" s="200"/>
      <c r="O14" s="200"/>
      <c r="P14" s="200"/>
      <c r="Q14" s="194"/>
      <c r="R14" s="194"/>
      <c r="S14" s="212"/>
      <c r="T14" s="137"/>
      <c r="U14" s="208"/>
    </row>
    <row r="15" spans="1:21" ht="70.5" customHeight="1">
      <c r="A15" s="189"/>
      <c r="B15" s="189"/>
      <c r="C15" s="189"/>
      <c r="D15" s="189"/>
      <c r="E15" s="201"/>
      <c r="F15" s="202"/>
      <c r="G15" s="210"/>
      <c r="H15" s="219"/>
      <c r="I15" s="204"/>
      <c r="J15" s="204"/>
      <c r="K15" s="206"/>
      <c r="L15" s="206"/>
      <c r="M15" s="206"/>
      <c r="N15" s="206"/>
      <c r="O15" s="204"/>
      <c r="P15" s="202"/>
      <c r="Q15" s="195"/>
      <c r="R15" s="195"/>
      <c r="S15" s="212"/>
      <c r="T15" s="137"/>
      <c r="U15" s="209"/>
    </row>
    <row r="16" spans="1:19" ht="34.5" customHeight="1">
      <c r="A16" s="190" t="s">
        <v>104</v>
      </c>
      <c r="B16" s="214"/>
      <c r="C16" s="217"/>
      <c r="D16" s="217"/>
      <c r="E16" s="217"/>
      <c r="F16" s="217"/>
      <c r="G16" s="217"/>
      <c r="H16" s="217"/>
      <c r="I16" s="217"/>
      <c r="J16" s="214"/>
      <c r="K16" s="214"/>
      <c r="L16" s="214"/>
      <c r="M16" s="214"/>
      <c r="N16" s="214"/>
      <c r="O16" s="214"/>
      <c r="P16" s="214"/>
      <c r="Q16" s="214"/>
      <c r="R16" s="215"/>
      <c r="S16" s="70"/>
    </row>
    <row r="17" spans="1:19" ht="91.5" customHeight="1">
      <c r="A17" s="28" t="s">
        <v>59</v>
      </c>
      <c r="B17" s="28" t="s">
        <v>40</v>
      </c>
      <c r="C17" s="1" t="s">
        <v>180</v>
      </c>
      <c r="D17" s="95" t="s">
        <v>233</v>
      </c>
      <c r="E17" s="98">
        <v>53</v>
      </c>
      <c r="F17" s="97">
        <v>55</v>
      </c>
      <c r="G17" s="97">
        <v>54</v>
      </c>
      <c r="H17" s="97">
        <v>50</v>
      </c>
      <c r="I17" s="97">
        <v>45.5</v>
      </c>
      <c r="J17" s="97">
        <v>65</v>
      </c>
      <c r="K17" s="97">
        <v>55</v>
      </c>
      <c r="L17" s="97">
        <v>63</v>
      </c>
      <c r="M17" s="62"/>
      <c r="N17" s="31"/>
      <c r="O17" s="31"/>
      <c r="P17" s="31"/>
      <c r="Q17" s="29">
        <f>COUNT(E17:P17)</f>
        <v>8</v>
      </c>
      <c r="R17" s="32">
        <f>STDEVA(E17:P17)/(SUM(E17:P17)/COUNTIF(E17:P17,"&gt;0"))</f>
        <v>0.11572346178391742</v>
      </c>
      <c r="S17" s="27">
        <f>1/Q17*(SUM(E17:P17))</f>
        <v>55.0625</v>
      </c>
    </row>
    <row r="18" spans="1:19" ht="101.25" customHeight="1">
      <c r="A18" s="28" t="s">
        <v>59</v>
      </c>
      <c r="B18" s="28" t="s">
        <v>40</v>
      </c>
      <c r="C18" s="1" t="s">
        <v>181</v>
      </c>
      <c r="D18" s="95" t="s">
        <v>237</v>
      </c>
      <c r="E18" s="98"/>
      <c r="F18" s="97">
        <v>57</v>
      </c>
      <c r="G18" s="97">
        <v>56</v>
      </c>
      <c r="H18" s="97"/>
      <c r="I18" s="97"/>
      <c r="J18" s="97">
        <v>67</v>
      </c>
      <c r="K18" s="97"/>
      <c r="L18" s="97">
        <v>63</v>
      </c>
      <c r="M18" s="62"/>
      <c r="N18" s="31"/>
      <c r="O18" s="31"/>
      <c r="P18" s="31"/>
      <c r="Q18" s="29">
        <f>COUNT(E18:P18)</f>
        <v>4</v>
      </c>
      <c r="R18" s="32">
        <f>STDEVA(E18:P18)/(SUM(E18:P18)/COUNTIF(E18:P18,"&gt;0"))</f>
        <v>0.08540127526075929</v>
      </c>
      <c r="S18" s="27">
        <f>1/Q18*(SUM(E18:P18))</f>
        <v>60.75</v>
      </c>
    </row>
    <row r="19" spans="1:19" ht="179.25" customHeight="1">
      <c r="A19" s="28" t="s">
        <v>70</v>
      </c>
      <c r="B19" s="28" t="s">
        <v>40</v>
      </c>
      <c r="C19" s="29" t="s">
        <v>142</v>
      </c>
      <c r="D19" s="29" t="s">
        <v>233</v>
      </c>
      <c r="E19" s="97">
        <v>120</v>
      </c>
      <c r="F19" s="97">
        <v>121</v>
      </c>
      <c r="G19" s="97">
        <v>120</v>
      </c>
      <c r="H19" s="97">
        <v>50</v>
      </c>
      <c r="I19" s="97">
        <v>104</v>
      </c>
      <c r="J19" s="97">
        <v>138</v>
      </c>
      <c r="K19" s="97">
        <v>90</v>
      </c>
      <c r="L19" s="97">
        <v>136</v>
      </c>
      <c r="M19" s="62"/>
      <c r="N19" s="31"/>
      <c r="O19" s="31"/>
      <c r="P19" s="31"/>
      <c r="Q19" s="29">
        <f>COUNT(E19:P19)</f>
        <v>8</v>
      </c>
      <c r="R19" s="32">
        <f>STDEVA(E19:P19)/(SUM(E19:P19)/COUNTIF(E19:P19,"&gt;0"))</f>
        <v>0.2623595984566461</v>
      </c>
      <c r="S19" s="27">
        <f>1/Q19*(SUM(E19:P19))</f>
        <v>109.875</v>
      </c>
    </row>
    <row r="20" spans="1:19" ht="180.75" customHeight="1">
      <c r="A20" s="28" t="s">
        <v>70</v>
      </c>
      <c r="B20" s="28" t="s">
        <v>40</v>
      </c>
      <c r="C20" s="29" t="s">
        <v>142</v>
      </c>
      <c r="D20" s="29" t="s">
        <v>237</v>
      </c>
      <c r="E20" s="97"/>
      <c r="F20" s="97">
        <v>121</v>
      </c>
      <c r="G20" s="97">
        <v>120</v>
      </c>
      <c r="H20" s="97"/>
      <c r="I20" s="97"/>
      <c r="J20" s="97">
        <v>138</v>
      </c>
      <c r="K20" s="97"/>
      <c r="L20" s="97">
        <v>136</v>
      </c>
      <c r="M20" s="62">
        <v>130.69</v>
      </c>
      <c r="N20" s="31"/>
      <c r="O20" s="31"/>
      <c r="P20" s="31"/>
      <c r="Q20" s="29">
        <f>COUNT(E20:P20)</f>
        <v>5</v>
      </c>
      <c r="R20" s="32">
        <f>STDEVA(E20:P20)/(SUM(E20:P20)/COUNTIF(E20:P20,"&gt;0"))</f>
        <v>0.06452848784100597</v>
      </c>
      <c r="S20" s="27">
        <f>1/Q20*(SUM(E20:P20))</f>
        <v>129.138</v>
      </c>
    </row>
    <row r="21" spans="1:19" ht="153" customHeight="1">
      <c r="A21" s="33" t="s">
        <v>82</v>
      </c>
      <c r="B21" s="33" t="s">
        <v>40</v>
      </c>
      <c r="C21" s="29" t="s">
        <v>143</v>
      </c>
      <c r="D21" s="29" t="s">
        <v>233</v>
      </c>
      <c r="E21" s="97">
        <v>90</v>
      </c>
      <c r="F21" s="97">
        <v>106</v>
      </c>
      <c r="G21" s="97">
        <v>105</v>
      </c>
      <c r="H21" s="97"/>
      <c r="I21" s="97">
        <v>74</v>
      </c>
      <c r="J21" s="97">
        <v>95</v>
      </c>
      <c r="K21" s="97">
        <v>80</v>
      </c>
      <c r="L21" s="97">
        <v>63</v>
      </c>
      <c r="M21" s="62"/>
      <c r="N21" s="31"/>
      <c r="O21" s="31"/>
      <c r="P21" s="31"/>
      <c r="Q21" s="29">
        <f>COUNT(E21:P21)</f>
        <v>7</v>
      </c>
      <c r="R21" s="32">
        <f>STDEVA(E21:P21)/(SUM(E21:P21)/COUNTIF(E21:P21,"&gt;0"))</f>
        <v>0.18352184157161786</v>
      </c>
      <c r="S21" s="27">
        <f>1/Q21*(SUM(E21:P21))</f>
        <v>87.57142857142857</v>
      </c>
    </row>
    <row r="22" spans="1:19" ht="29.25" customHeight="1">
      <c r="A22" s="28"/>
      <c r="B22" s="28"/>
      <c r="C22" s="29"/>
      <c r="D22" s="2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"/>
      <c r="R22" s="32"/>
      <c r="S22" s="31"/>
    </row>
    <row r="23" spans="1:20" ht="25.5" customHeight="1">
      <c r="A23" s="189" t="s">
        <v>56</v>
      </c>
      <c r="B23" s="189" t="s">
        <v>33</v>
      </c>
      <c r="C23" s="189" t="s">
        <v>55</v>
      </c>
      <c r="D23" s="189" t="s">
        <v>21</v>
      </c>
      <c r="E23" s="203" t="s">
        <v>75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189" t="s">
        <v>60</v>
      </c>
      <c r="R23" s="189" t="s">
        <v>61</v>
      </c>
      <c r="S23" s="212" t="s">
        <v>316</v>
      </c>
      <c r="T23" s="199"/>
    </row>
    <row r="24" spans="1:20" ht="61.5" customHeight="1">
      <c r="A24" s="189"/>
      <c r="B24" s="189"/>
      <c r="C24" s="189"/>
      <c r="D24" s="189"/>
      <c r="E24" s="200" t="s">
        <v>310</v>
      </c>
      <c r="F24" s="200" t="s">
        <v>311</v>
      </c>
      <c r="G24" s="200" t="s">
        <v>312</v>
      </c>
      <c r="H24" s="200" t="s">
        <v>325</v>
      </c>
      <c r="I24" s="200" t="s">
        <v>328</v>
      </c>
      <c r="J24" s="200" t="s">
        <v>327</v>
      </c>
      <c r="K24" s="200" t="s">
        <v>326</v>
      </c>
      <c r="L24" s="200" t="s">
        <v>322</v>
      </c>
      <c r="M24" s="200" t="s">
        <v>346</v>
      </c>
      <c r="N24" s="200" t="s">
        <v>345</v>
      </c>
      <c r="O24" s="200"/>
      <c r="P24" s="200"/>
      <c r="Q24" s="189"/>
      <c r="R24" s="189"/>
      <c r="S24" s="216"/>
      <c r="T24" s="137"/>
    </row>
    <row r="25" spans="1:20" ht="66.75" customHeight="1">
      <c r="A25" s="189"/>
      <c r="B25" s="189"/>
      <c r="C25" s="189"/>
      <c r="D25" s="189"/>
      <c r="E25" s="201"/>
      <c r="F25" s="211"/>
      <c r="G25" s="211"/>
      <c r="H25" s="205"/>
      <c r="I25" s="204"/>
      <c r="J25" s="204"/>
      <c r="K25" s="205"/>
      <c r="L25" s="205"/>
      <c r="M25" s="205"/>
      <c r="N25" s="206"/>
      <c r="O25" s="204"/>
      <c r="P25" s="202"/>
      <c r="Q25" s="189"/>
      <c r="R25" s="189"/>
      <c r="S25" s="216"/>
      <c r="T25" s="137"/>
    </row>
    <row r="26" spans="1:19" ht="35.25" customHeight="1">
      <c r="A26" s="190" t="s">
        <v>201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5"/>
      <c r="S26" s="70"/>
    </row>
    <row r="27" spans="1:19" ht="94.5" customHeight="1">
      <c r="A27" s="93" t="s">
        <v>62</v>
      </c>
      <c r="B27" s="93" t="s">
        <v>34</v>
      </c>
      <c r="C27" s="76" t="s">
        <v>164</v>
      </c>
      <c r="D27" s="78" t="s">
        <v>111</v>
      </c>
      <c r="E27" s="35">
        <v>190</v>
      </c>
      <c r="F27" s="35">
        <v>191</v>
      </c>
      <c r="G27" s="35">
        <v>190</v>
      </c>
      <c r="H27" s="97"/>
      <c r="I27" s="97">
        <v>237.5</v>
      </c>
      <c r="J27" s="35">
        <v>260</v>
      </c>
      <c r="K27" s="35">
        <v>260</v>
      </c>
      <c r="L27" s="62"/>
      <c r="M27" s="62"/>
      <c r="N27" s="62"/>
      <c r="O27" s="62"/>
      <c r="P27" s="62"/>
      <c r="Q27" s="29">
        <f>COUNT(E27:P27)</f>
        <v>6</v>
      </c>
      <c r="R27" s="32">
        <f>STDEVA(E27:P27)/(SUM(E27:P27)/COUNTIF(E27:P27,"&gt;0"))</f>
        <v>0.1582046873496678</v>
      </c>
      <c r="S27" s="66">
        <f>1/Q27*(SUM(E27:P27))</f>
        <v>221.41666666666666</v>
      </c>
    </row>
    <row r="28" spans="1:19" ht="60.75" customHeight="1">
      <c r="A28" s="93" t="s">
        <v>62</v>
      </c>
      <c r="B28" s="93" t="s">
        <v>34</v>
      </c>
      <c r="C28" s="76" t="s">
        <v>164</v>
      </c>
      <c r="D28" s="78" t="s">
        <v>112</v>
      </c>
      <c r="E28" s="35"/>
      <c r="F28" s="35"/>
      <c r="G28" s="35">
        <v>180</v>
      </c>
      <c r="H28" s="97">
        <v>195</v>
      </c>
      <c r="I28" s="97"/>
      <c r="J28" s="35">
        <v>260</v>
      </c>
      <c r="K28" s="35"/>
      <c r="L28" s="62">
        <v>242.27</v>
      </c>
      <c r="M28" s="62"/>
      <c r="N28" s="62"/>
      <c r="O28" s="62"/>
      <c r="P28" s="62"/>
      <c r="Q28" s="29">
        <f>COUNT(E28:P28)</f>
        <v>4</v>
      </c>
      <c r="R28" s="32">
        <f>STDEVA(E28:P28)/(SUM(E28:P28)/COUNTIF(E28:P28,"&gt;0"))</f>
        <v>0.17300641087170382</v>
      </c>
      <c r="S28" s="66">
        <f>1/Q28*(SUM(E28:P28))</f>
        <v>219.3175</v>
      </c>
    </row>
    <row r="29" spans="1:19" ht="84" customHeight="1">
      <c r="A29" s="93" t="s">
        <v>63</v>
      </c>
      <c r="B29" s="93" t="s">
        <v>34</v>
      </c>
      <c r="C29" s="76" t="s">
        <v>183</v>
      </c>
      <c r="D29" s="78" t="s">
        <v>54</v>
      </c>
      <c r="E29" s="35"/>
      <c r="F29" s="35"/>
      <c r="G29" s="35"/>
      <c r="H29" s="97"/>
      <c r="I29" s="97"/>
      <c r="J29" s="35">
        <v>310</v>
      </c>
      <c r="K29" s="35"/>
      <c r="L29" s="62"/>
      <c r="M29" s="62">
        <v>286.99</v>
      </c>
      <c r="N29" s="62">
        <v>312.39</v>
      </c>
      <c r="O29" s="62"/>
      <c r="P29" s="62"/>
      <c r="Q29" s="29">
        <f>COUNT(E29:P29)</f>
        <v>3</v>
      </c>
      <c r="R29" s="32">
        <f>STDEVA(E29:P29)/(SUM(E29:P29)/COUNTIF(E29:P29,"&gt;0"))</f>
        <v>0.04627030460206117</v>
      </c>
      <c r="S29" s="66">
        <f>1/Q29*(SUM(E29:P29))</f>
        <v>303.12666666666667</v>
      </c>
    </row>
    <row r="30" spans="1:19" ht="84" customHeight="1">
      <c r="A30" s="93" t="s">
        <v>63</v>
      </c>
      <c r="B30" s="93" t="s">
        <v>34</v>
      </c>
      <c r="C30" s="76" t="s">
        <v>182</v>
      </c>
      <c r="D30" s="78" t="s">
        <v>112</v>
      </c>
      <c r="E30" s="30">
        <v>320</v>
      </c>
      <c r="F30" s="35">
        <v>278</v>
      </c>
      <c r="G30" s="35"/>
      <c r="H30" s="97"/>
      <c r="I30" s="97"/>
      <c r="J30" s="35">
        <v>320</v>
      </c>
      <c r="K30" s="35"/>
      <c r="L30" s="62"/>
      <c r="M30" s="62"/>
      <c r="N30" s="62"/>
      <c r="O30" s="62"/>
      <c r="P30" s="62"/>
      <c r="Q30" s="29">
        <f>COUNT(E30:P30)</f>
        <v>3</v>
      </c>
      <c r="R30" s="32">
        <f>STDEVA(E30:P30)/(SUM(E30:P30)/COUNTIF(E30:P30,"&gt;0"))</f>
        <v>0.07924415459465452</v>
      </c>
      <c r="S30" s="66">
        <f>1/Q30*(SUM(E30:P30))</f>
        <v>306</v>
      </c>
    </row>
    <row r="31" spans="1:19" ht="28.5" customHeight="1">
      <c r="A31" s="28"/>
      <c r="B31" s="28"/>
      <c r="C31" s="29"/>
      <c r="D31" s="2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9"/>
      <c r="R31" s="32"/>
      <c r="S31" s="31"/>
    </row>
    <row r="32" spans="1:20" ht="29.25" customHeight="1">
      <c r="A32" s="189" t="s">
        <v>56</v>
      </c>
      <c r="B32" s="189" t="s">
        <v>33</v>
      </c>
      <c r="C32" s="189" t="s">
        <v>55</v>
      </c>
      <c r="D32" s="189" t="s">
        <v>21</v>
      </c>
      <c r="E32" s="203" t="s">
        <v>75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189" t="s">
        <v>60</v>
      </c>
      <c r="R32" s="193" t="s">
        <v>61</v>
      </c>
      <c r="S32" s="212" t="s">
        <v>317</v>
      </c>
      <c r="T32" s="199"/>
    </row>
    <row r="33" spans="1:20" ht="61.5" customHeight="1">
      <c r="A33" s="189"/>
      <c r="B33" s="189"/>
      <c r="C33" s="189"/>
      <c r="D33" s="189"/>
      <c r="E33" s="200" t="s">
        <v>310</v>
      </c>
      <c r="F33" s="200" t="s">
        <v>311</v>
      </c>
      <c r="G33" s="200" t="s">
        <v>312</v>
      </c>
      <c r="H33" s="200" t="s">
        <v>327</v>
      </c>
      <c r="I33" s="200" t="s">
        <v>328</v>
      </c>
      <c r="J33" s="200" t="s">
        <v>325</v>
      </c>
      <c r="K33" s="200"/>
      <c r="L33" s="200"/>
      <c r="M33" s="200"/>
      <c r="N33" s="200"/>
      <c r="O33" s="200"/>
      <c r="P33" s="200"/>
      <c r="Q33" s="189"/>
      <c r="R33" s="194"/>
      <c r="S33" s="216"/>
      <c r="T33" s="137"/>
    </row>
    <row r="34" spans="1:20" ht="69.75" customHeight="1">
      <c r="A34" s="189"/>
      <c r="B34" s="189"/>
      <c r="C34" s="189"/>
      <c r="D34" s="189"/>
      <c r="E34" s="207"/>
      <c r="F34" s="206"/>
      <c r="G34" s="202"/>
      <c r="H34" s="204"/>
      <c r="I34" s="204"/>
      <c r="J34" s="204"/>
      <c r="K34" s="202"/>
      <c r="L34" s="201"/>
      <c r="M34" s="201"/>
      <c r="N34" s="206"/>
      <c r="O34" s="204"/>
      <c r="P34" s="202"/>
      <c r="Q34" s="189"/>
      <c r="R34" s="195"/>
      <c r="S34" s="216"/>
      <c r="T34" s="137"/>
    </row>
    <row r="35" spans="1:19" ht="45.75" customHeight="1">
      <c r="A35" s="190" t="s">
        <v>98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5"/>
      <c r="S35" s="70"/>
    </row>
    <row r="36" spans="1:19" ht="141.75" customHeight="1">
      <c r="A36" s="93" t="s">
        <v>64</v>
      </c>
      <c r="B36" s="93" t="s">
        <v>34</v>
      </c>
      <c r="C36" s="78" t="s">
        <v>200</v>
      </c>
      <c r="D36" s="78" t="s">
        <v>53</v>
      </c>
      <c r="E36" s="30">
        <v>568</v>
      </c>
      <c r="F36" s="30"/>
      <c r="G36" s="34"/>
      <c r="H36" s="96"/>
      <c r="I36" s="96">
        <v>560</v>
      </c>
      <c r="J36" s="96">
        <v>568</v>
      </c>
      <c r="K36" s="62"/>
      <c r="L36" s="103"/>
      <c r="M36" s="62"/>
      <c r="N36" s="62"/>
      <c r="O36" s="31"/>
      <c r="P36" s="31"/>
      <c r="Q36" s="29">
        <f>COUNT(E36:P36)</f>
        <v>3</v>
      </c>
      <c r="R36" s="32">
        <f>STDEVA(E36:P36)/(SUM(E36:P36)/COUNTIF(E36:P36,"&gt;0"))</f>
        <v>0.008170050979098478</v>
      </c>
      <c r="S36" s="27">
        <f>1/Q36*(SUM(E36:P36))</f>
        <v>565.3333333333333</v>
      </c>
    </row>
    <row r="37" spans="1:19" ht="112.5" customHeight="1">
      <c r="A37" s="93" t="s">
        <v>165</v>
      </c>
      <c r="B37" s="93" t="s">
        <v>34</v>
      </c>
      <c r="C37" s="78" t="s">
        <v>240</v>
      </c>
      <c r="D37" s="78" t="s">
        <v>54</v>
      </c>
      <c r="E37" s="30"/>
      <c r="F37" s="30">
        <v>451</v>
      </c>
      <c r="G37" s="34">
        <v>450</v>
      </c>
      <c r="H37" s="96">
        <v>510</v>
      </c>
      <c r="I37" s="96"/>
      <c r="J37" s="96">
        <v>536</v>
      </c>
      <c r="K37" s="62"/>
      <c r="L37" s="62"/>
      <c r="M37" s="62"/>
      <c r="N37" s="62"/>
      <c r="O37" s="31"/>
      <c r="P37" s="31"/>
      <c r="Q37" s="29">
        <f>COUNT(E37:P37)</f>
        <v>4</v>
      </c>
      <c r="R37" s="32">
        <f>STDEVA(E37:P37)/(SUM(E37:P37)/COUNTIF(E37:P37,"&gt;0"))</f>
        <v>0.08872045387948777</v>
      </c>
      <c r="S37" s="27">
        <f>1/Q37*(SUM(E37:P37))</f>
        <v>486.75</v>
      </c>
    </row>
    <row r="40" spans="1:19" ht="15">
      <c r="A40" s="213" t="s">
        <v>274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1:19" ht="1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1:19" ht="1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</row>
  </sheetData>
  <sheetProtection/>
  <mergeCells count="92">
    <mergeCell ref="H14:H15"/>
    <mergeCell ref="N5:N6"/>
    <mergeCell ref="I5:I6"/>
    <mergeCell ref="I14:I15"/>
    <mergeCell ref="A13:A15"/>
    <mergeCell ref="H5:H6"/>
    <mergeCell ref="J33:J34"/>
    <mergeCell ref="E5:E6"/>
    <mergeCell ref="M14:M15"/>
    <mergeCell ref="P24:P25"/>
    <mergeCell ref="F5:F6"/>
    <mergeCell ref="K5:K6"/>
    <mergeCell ref="P33:P34"/>
    <mergeCell ref="H33:H34"/>
    <mergeCell ref="Q23:Q25"/>
    <mergeCell ref="K33:K34"/>
    <mergeCell ref="A26:R26"/>
    <mergeCell ref="I24:I25"/>
    <mergeCell ref="F14:F15"/>
    <mergeCell ref="L5:L6"/>
    <mergeCell ref="F33:F34"/>
    <mergeCell ref="N14:N15"/>
    <mergeCell ref="O24:O25"/>
    <mergeCell ref="O5:O6"/>
    <mergeCell ref="Q1:S1"/>
    <mergeCell ref="A3:S3"/>
    <mergeCell ref="A4:A6"/>
    <mergeCell ref="B4:B6"/>
    <mergeCell ref="C4:C6"/>
    <mergeCell ref="P5:P6"/>
    <mergeCell ref="Q4:Q6"/>
    <mergeCell ref="J5:J6"/>
    <mergeCell ref="G33:G34"/>
    <mergeCell ref="L33:L34"/>
    <mergeCell ref="B23:B25"/>
    <mergeCell ref="B13:B15"/>
    <mergeCell ref="G5:G6"/>
    <mergeCell ref="M5:M6"/>
    <mergeCell ref="M24:M25"/>
    <mergeCell ref="K14:K15"/>
    <mergeCell ref="B32:B34"/>
    <mergeCell ref="F24:F25"/>
    <mergeCell ref="J24:J25"/>
    <mergeCell ref="I33:I34"/>
    <mergeCell ref="R13:R15"/>
    <mergeCell ref="E13:P13"/>
    <mergeCell ref="C13:C15"/>
    <mergeCell ref="E4:P4"/>
    <mergeCell ref="D4:D6"/>
    <mergeCell ref="A7:R7"/>
    <mergeCell ref="R4:R6"/>
    <mergeCell ref="R32:R34"/>
    <mergeCell ref="A40:S42"/>
    <mergeCell ref="A35:R35"/>
    <mergeCell ref="S32:S34"/>
    <mergeCell ref="Q32:Q34"/>
    <mergeCell ref="A32:A34"/>
    <mergeCell ref="A23:A25"/>
    <mergeCell ref="D32:D34"/>
    <mergeCell ref="D23:D25"/>
    <mergeCell ref="C23:C25"/>
    <mergeCell ref="S23:S25"/>
    <mergeCell ref="C32:C34"/>
    <mergeCell ref="E33:E34"/>
    <mergeCell ref="U14:U15"/>
    <mergeCell ref="D13:D15"/>
    <mergeCell ref="G14:G15"/>
    <mergeCell ref="N33:N34"/>
    <mergeCell ref="K24:K25"/>
    <mergeCell ref="O33:O34"/>
    <mergeCell ref="R23:R25"/>
    <mergeCell ref="J14:J15"/>
    <mergeCell ref="Q13:Q15"/>
    <mergeCell ref="L14:L15"/>
    <mergeCell ref="T4:T6"/>
    <mergeCell ref="T13:T15"/>
    <mergeCell ref="E32:P32"/>
    <mergeCell ref="E24:E25"/>
    <mergeCell ref="G24:G25"/>
    <mergeCell ref="S13:S15"/>
    <mergeCell ref="A16:R16"/>
    <mergeCell ref="S4:S6"/>
    <mergeCell ref="T32:T34"/>
    <mergeCell ref="T23:T25"/>
    <mergeCell ref="M33:M34"/>
    <mergeCell ref="P14:P15"/>
    <mergeCell ref="E23:P23"/>
    <mergeCell ref="E14:E15"/>
    <mergeCell ref="O14:O15"/>
    <mergeCell ref="H24:H25"/>
    <mergeCell ref="N24:N25"/>
    <mergeCell ref="L24:L25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zoomScalePageLayoutView="0" workbookViewId="0" topLeftCell="A55">
      <selection activeCell="H59" sqref="H59"/>
    </sheetView>
  </sheetViews>
  <sheetFormatPr defaultColWidth="9.140625" defaultRowHeight="15"/>
  <cols>
    <col min="1" max="1" width="26.57421875" style="105" customWidth="1"/>
    <col min="2" max="2" width="7.28125" style="105" customWidth="1"/>
    <col min="3" max="3" width="45.7109375" style="105" customWidth="1"/>
    <col min="4" max="4" width="27.28125" style="105" customWidth="1"/>
    <col min="5" max="5" width="15.421875" style="106" customWidth="1"/>
    <col min="6" max="6" width="14.00390625" style="106" customWidth="1"/>
    <col min="7" max="7" width="16.140625" style="106" customWidth="1"/>
    <col min="8" max="8" width="17.140625" style="106" customWidth="1"/>
    <col min="9" max="9" width="12.28125" style="106" customWidth="1"/>
    <col min="10" max="10" width="13.28125" style="106" customWidth="1"/>
    <col min="11" max="11" width="11.57421875" style="106" customWidth="1"/>
    <col min="12" max="12" width="12.421875" style="106" customWidth="1"/>
    <col min="13" max="13" width="11.140625" style="106" customWidth="1"/>
    <col min="14" max="14" width="12.28125" style="106" customWidth="1"/>
    <col min="15" max="15" width="11.140625" style="106" customWidth="1"/>
    <col min="16" max="16" width="11.421875" style="106" customWidth="1"/>
    <col min="17" max="21" width="10.57421875" style="106" customWidth="1"/>
    <col min="22" max="22" width="12.8515625" style="106" customWidth="1"/>
    <col min="23" max="23" width="7.421875" style="106" customWidth="1"/>
    <col min="24" max="24" width="11.00390625" style="106" customWidth="1"/>
    <col min="25" max="25" width="15.8515625" style="106" customWidth="1"/>
    <col min="26" max="26" width="11.8515625" style="107" customWidth="1"/>
    <col min="27" max="16384" width="9.140625" style="105" customWidth="1"/>
  </cols>
  <sheetData>
    <row r="1" spans="23:25" ht="19.5" customHeight="1">
      <c r="W1" s="220" t="s">
        <v>81</v>
      </c>
      <c r="X1" s="220"/>
      <c r="Y1" s="220"/>
    </row>
    <row r="2" ht="15" customHeight="1"/>
    <row r="3" spans="1:25" ht="39" customHeight="1">
      <c r="A3" s="240" t="s">
        <v>301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6" s="108" customFormat="1" ht="24.75" customHeight="1">
      <c r="A4" s="140" t="s">
        <v>56</v>
      </c>
      <c r="B4" s="140" t="s">
        <v>33</v>
      </c>
      <c r="C4" s="140" t="s">
        <v>55</v>
      </c>
      <c r="D4" s="140" t="s">
        <v>20</v>
      </c>
      <c r="E4" s="225" t="s">
        <v>75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140" t="s">
        <v>60</v>
      </c>
      <c r="X4" s="140" t="s">
        <v>61</v>
      </c>
      <c r="Y4" s="143" t="s">
        <v>289</v>
      </c>
      <c r="Z4" s="231"/>
    </row>
    <row r="5" spans="1:26" s="108" customFormat="1" ht="95.25" customHeight="1">
      <c r="A5" s="227"/>
      <c r="B5" s="227"/>
      <c r="C5" s="227"/>
      <c r="D5" s="227"/>
      <c r="E5" s="109" t="s">
        <v>327</v>
      </c>
      <c r="F5" s="109" t="s">
        <v>326</v>
      </c>
      <c r="G5" s="109" t="s">
        <v>325</v>
      </c>
      <c r="H5" s="109" t="s">
        <v>308</v>
      </c>
      <c r="I5" s="109" t="s">
        <v>319</v>
      </c>
      <c r="J5" s="109" t="s">
        <v>272</v>
      </c>
      <c r="K5" s="109" t="s">
        <v>273</v>
      </c>
      <c r="L5" s="109" t="s">
        <v>318</v>
      </c>
      <c r="M5" s="109" t="s">
        <v>320</v>
      </c>
      <c r="N5" s="109" t="s">
        <v>321</v>
      </c>
      <c r="O5" s="109" t="s">
        <v>333</v>
      </c>
      <c r="P5" s="109"/>
      <c r="Q5" s="109"/>
      <c r="R5" s="109"/>
      <c r="S5" s="109"/>
      <c r="T5" s="109"/>
      <c r="U5" s="109"/>
      <c r="V5" s="109"/>
      <c r="W5" s="227"/>
      <c r="X5" s="227"/>
      <c r="Y5" s="226"/>
      <c r="Z5" s="232"/>
    </row>
    <row r="6" spans="1:26" s="111" customFormat="1" ht="35.25" customHeight="1">
      <c r="A6" s="146" t="s">
        <v>41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5"/>
      <c r="Y6" s="110"/>
      <c r="Z6" s="107"/>
    </row>
    <row r="7" spans="1:26" s="111" customFormat="1" ht="72" customHeight="1">
      <c r="A7" s="87" t="s">
        <v>244</v>
      </c>
      <c r="B7" s="87" t="s">
        <v>34</v>
      </c>
      <c r="C7" s="76" t="s">
        <v>252</v>
      </c>
      <c r="D7" s="76" t="s">
        <v>113</v>
      </c>
      <c r="E7" s="112">
        <v>66</v>
      </c>
      <c r="F7" s="113">
        <v>60</v>
      </c>
      <c r="G7" s="113">
        <v>81</v>
      </c>
      <c r="H7" s="113">
        <v>75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">
        <f aca="true" t="shared" si="0" ref="W7:W17">COUNT(E7:V7)</f>
        <v>4</v>
      </c>
      <c r="X7" s="2">
        <f aca="true" t="shared" si="1" ref="X7:X17">STDEVA(E7:V7)/(SUM(E7:V7)/COUNTIF(E7:V7,"&gt;0"))</f>
        <v>0.1323032489799832</v>
      </c>
      <c r="Y7" s="67">
        <f aca="true" t="shared" si="2" ref="Y7:Y17">1/W7*(SUM(E7:V7))</f>
        <v>70.5</v>
      </c>
      <c r="Z7" s="107"/>
    </row>
    <row r="8" spans="1:26" s="111" customFormat="1" ht="65.25" customHeight="1">
      <c r="A8" s="87" t="s">
        <v>71</v>
      </c>
      <c r="B8" s="87" t="s">
        <v>34</v>
      </c>
      <c r="C8" s="76" t="s">
        <v>253</v>
      </c>
      <c r="D8" s="76" t="s">
        <v>113</v>
      </c>
      <c r="E8" s="112"/>
      <c r="F8" s="113"/>
      <c r="G8" s="113"/>
      <c r="H8" s="113">
        <v>65</v>
      </c>
      <c r="I8" s="114">
        <v>40</v>
      </c>
      <c r="J8" s="114"/>
      <c r="K8" s="114"/>
      <c r="L8" s="114">
        <v>50.8</v>
      </c>
      <c r="M8" s="114">
        <v>46</v>
      </c>
      <c r="N8" s="114">
        <v>37</v>
      </c>
      <c r="O8" s="114"/>
      <c r="P8" s="114"/>
      <c r="Q8" s="114"/>
      <c r="R8" s="114"/>
      <c r="S8" s="114"/>
      <c r="T8" s="114"/>
      <c r="U8" s="114"/>
      <c r="V8" s="114"/>
      <c r="W8" s="1">
        <f t="shared" si="0"/>
        <v>5</v>
      </c>
      <c r="X8" s="2">
        <f t="shared" si="1"/>
        <v>0.2306872329986816</v>
      </c>
      <c r="Y8" s="67">
        <f t="shared" si="2"/>
        <v>47.760000000000005</v>
      </c>
      <c r="Z8" s="107"/>
    </row>
    <row r="9" spans="1:26" s="116" customFormat="1" ht="32.25" customHeight="1">
      <c r="A9" s="87" t="s">
        <v>247</v>
      </c>
      <c r="B9" s="87" t="s">
        <v>34</v>
      </c>
      <c r="C9" s="76" t="s">
        <v>254</v>
      </c>
      <c r="D9" s="76" t="s">
        <v>113</v>
      </c>
      <c r="E9" s="112">
        <v>50</v>
      </c>
      <c r="F9" s="113"/>
      <c r="G9" s="113"/>
      <c r="H9" s="113">
        <v>50</v>
      </c>
      <c r="I9" s="114"/>
      <c r="J9" s="114">
        <v>52.03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">
        <f t="shared" si="0"/>
        <v>3</v>
      </c>
      <c r="X9" s="2">
        <f t="shared" si="1"/>
        <v>0.023127429713640877</v>
      </c>
      <c r="Y9" s="67">
        <f t="shared" si="2"/>
        <v>50.67666666666666</v>
      </c>
      <c r="Z9" s="115"/>
    </row>
    <row r="10" spans="1:26" s="111" customFormat="1" ht="29.25" customHeight="1">
      <c r="A10" s="87" t="s">
        <v>42</v>
      </c>
      <c r="B10" s="87" t="s">
        <v>34</v>
      </c>
      <c r="C10" s="76" t="s">
        <v>255</v>
      </c>
      <c r="D10" s="76" t="s">
        <v>113</v>
      </c>
      <c r="E10" s="112">
        <v>45</v>
      </c>
      <c r="F10" s="113">
        <v>37</v>
      </c>
      <c r="G10" s="46">
        <v>45</v>
      </c>
      <c r="H10" s="46">
        <v>35</v>
      </c>
      <c r="I10" s="42"/>
      <c r="J10" s="114"/>
      <c r="K10" s="114">
        <v>39.55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">
        <f t="shared" si="0"/>
        <v>5</v>
      </c>
      <c r="X10" s="2">
        <f t="shared" si="1"/>
        <v>0.11349507166403834</v>
      </c>
      <c r="Y10" s="67">
        <f t="shared" si="2"/>
        <v>40.31</v>
      </c>
      <c r="Z10" s="107"/>
    </row>
    <row r="11" spans="1:26" s="111" customFormat="1" ht="30.75" customHeight="1">
      <c r="A11" s="117" t="s">
        <v>245</v>
      </c>
      <c r="B11" s="87" t="s">
        <v>34</v>
      </c>
      <c r="C11" s="76" t="s">
        <v>256</v>
      </c>
      <c r="D11" s="76" t="s">
        <v>113</v>
      </c>
      <c r="E11" s="112">
        <v>35</v>
      </c>
      <c r="F11" s="113">
        <v>28</v>
      </c>
      <c r="G11" s="46">
        <v>37</v>
      </c>
      <c r="H11" s="46">
        <v>28</v>
      </c>
      <c r="I11" s="42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">
        <f t="shared" si="0"/>
        <v>4</v>
      </c>
      <c r="X11" s="2">
        <f t="shared" si="1"/>
        <v>0.14657549249448218</v>
      </c>
      <c r="Y11" s="67">
        <f t="shared" si="2"/>
        <v>32</v>
      </c>
      <c r="Z11" s="107"/>
    </row>
    <row r="12" spans="1:26" s="111" customFormat="1" ht="43.5" customHeight="1">
      <c r="A12" s="117" t="s">
        <v>246</v>
      </c>
      <c r="B12" s="87" t="s">
        <v>34</v>
      </c>
      <c r="C12" s="76" t="s">
        <v>257</v>
      </c>
      <c r="D12" s="76" t="s">
        <v>113</v>
      </c>
      <c r="E12" s="112">
        <v>35</v>
      </c>
      <c r="F12" s="113">
        <v>30</v>
      </c>
      <c r="G12" s="46">
        <v>37</v>
      </c>
      <c r="H12" s="46">
        <v>25</v>
      </c>
      <c r="I12" s="42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">
        <f t="shared" si="0"/>
        <v>4</v>
      </c>
      <c r="X12" s="2">
        <f t="shared" si="1"/>
        <v>0.16936761999896777</v>
      </c>
      <c r="Y12" s="67">
        <f t="shared" si="2"/>
        <v>31.75</v>
      </c>
      <c r="Z12" s="107"/>
    </row>
    <row r="13" spans="1:26" s="111" customFormat="1" ht="31.5" customHeight="1">
      <c r="A13" s="117" t="s">
        <v>88</v>
      </c>
      <c r="B13" s="87" t="s">
        <v>34</v>
      </c>
      <c r="C13" s="76" t="s">
        <v>258</v>
      </c>
      <c r="D13" s="76" t="s">
        <v>113</v>
      </c>
      <c r="E13" s="112">
        <v>35</v>
      </c>
      <c r="F13" s="113">
        <v>27</v>
      </c>
      <c r="G13" s="46">
        <v>37</v>
      </c>
      <c r="H13" s="46">
        <v>28</v>
      </c>
      <c r="I13" s="42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">
        <f t="shared" si="0"/>
        <v>4</v>
      </c>
      <c r="X13" s="2">
        <f t="shared" si="1"/>
        <v>0.15721762868107023</v>
      </c>
      <c r="Y13" s="67">
        <f t="shared" si="2"/>
        <v>31.75</v>
      </c>
      <c r="Z13" s="107"/>
    </row>
    <row r="14" spans="1:26" s="111" customFormat="1" ht="33" customHeight="1">
      <c r="A14" s="117" t="s">
        <v>248</v>
      </c>
      <c r="B14" s="87" t="s">
        <v>34</v>
      </c>
      <c r="C14" s="76" t="s">
        <v>259</v>
      </c>
      <c r="D14" s="76" t="s">
        <v>113</v>
      </c>
      <c r="E14" s="112">
        <v>100</v>
      </c>
      <c r="F14" s="113">
        <v>115</v>
      </c>
      <c r="G14" s="118">
        <v>80</v>
      </c>
      <c r="H14" s="118">
        <v>67</v>
      </c>
      <c r="I14" s="119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">
        <f t="shared" si="0"/>
        <v>4</v>
      </c>
      <c r="X14" s="2">
        <f t="shared" si="1"/>
        <v>0.23466033791818014</v>
      </c>
      <c r="Y14" s="67">
        <f t="shared" si="2"/>
        <v>90.5</v>
      </c>
      <c r="Z14" s="107"/>
    </row>
    <row r="15" spans="1:26" s="111" customFormat="1" ht="48.75" customHeight="1">
      <c r="A15" s="117" t="s">
        <v>249</v>
      </c>
      <c r="B15" s="87" t="s">
        <v>34</v>
      </c>
      <c r="C15" s="76" t="s">
        <v>260</v>
      </c>
      <c r="D15" s="76" t="s">
        <v>113</v>
      </c>
      <c r="E15" s="112"/>
      <c r="F15" s="113">
        <v>120</v>
      </c>
      <c r="G15" s="118"/>
      <c r="H15" s="118">
        <v>170</v>
      </c>
      <c r="I15" s="119"/>
      <c r="J15" s="114"/>
      <c r="K15" s="114">
        <v>144.64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">
        <f t="shared" si="0"/>
        <v>3</v>
      </c>
      <c r="X15" s="2">
        <f t="shared" si="1"/>
        <v>0.1725625620173288</v>
      </c>
      <c r="Y15" s="67">
        <f t="shared" si="2"/>
        <v>144.88</v>
      </c>
      <c r="Z15" s="107"/>
    </row>
    <row r="16" spans="1:26" s="116" customFormat="1" ht="47.25" customHeight="1">
      <c r="A16" s="87" t="s">
        <v>250</v>
      </c>
      <c r="B16" s="87" t="s">
        <v>34</v>
      </c>
      <c r="C16" s="76" t="s">
        <v>261</v>
      </c>
      <c r="D16" s="76" t="s">
        <v>113</v>
      </c>
      <c r="E16" s="112">
        <v>46</v>
      </c>
      <c r="F16" s="113"/>
      <c r="G16" s="118"/>
      <c r="H16" s="118">
        <v>43</v>
      </c>
      <c r="I16" s="119"/>
      <c r="J16" s="114"/>
      <c r="K16" s="114"/>
      <c r="L16" s="114"/>
      <c r="M16" s="114"/>
      <c r="N16" s="114"/>
      <c r="O16" s="114">
        <v>41.13</v>
      </c>
      <c r="P16" s="114"/>
      <c r="Q16" s="114"/>
      <c r="R16" s="114"/>
      <c r="S16" s="114"/>
      <c r="T16" s="114"/>
      <c r="U16" s="114"/>
      <c r="V16" s="114"/>
      <c r="W16" s="1">
        <f t="shared" si="0"/>
        <v>3</v>
      </c>
      <c r="X16" s="2">
        <f t="shared" si="1"/>
        <v>0.05663765309606398</v>
      </c>
      <c r="Y16" s="67">
        <f t="shared" si="2"/>
        <v>43.376666666666665</v>
      </c>
      <c r="Z16" s="115"/>
    </row>
    <row r="17" spans="1:26" s="111" customFormat="1" ht="70.5" customHeight="1">
      <c r="A17" s="87" t="s">
        <v>251</v>
      </c>
      <c r="B17" s="87" t="s">
        <v>34</v>
      </c>
      <c r="C17" s="76" t="s">
        <v>262</v>
      </c>
      <c r="D17" s="76" t="s">
        <v>17</v>
      </c>
      <c r="E17" s="112">
        <v>35</v>
      </c>
      <c r="F17" s="113">
        <v>32</v>
      </c>
      <c r="G17" s="118">
        <v>37</v>
      </c>
      <c r="H17" s="118"/>
      <c r="I17" s="119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">
        <f t="shared" si="0"/>
        <v>3</v>
      </c>
      <c r="X17" s="2">
        <f t="shared" si="1"/>
        <v>0.07259456187760337</v>
      </c>
      <c r="Y17" s="67">
        <f t="shared" si="2"/>
        <v>34.666666666666664</v>
      </c>
      <c r="Z17" s="107"/>
    </row>
    <row r="18" spans="1:26" s="111" customFormat="1" ht="12.75" customHeight="1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107"/>
    </row>
    <row r="19" spans="1:26" s="124" customFormat="1" ht="52.5" customHeight="1">
      <c r="A19" s="120"/>
      <c r="B19" s="120"/>
      <c r="C19" s="120"/>
      <c r="D19" s="105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  <c r="X19" s="122"/>
      <c r="Y19" s="122"/>
      <c r="Z19" s="123"/>
    </row>
    <row r="20" spans="1:26" ht="42" customHeight="1">
      <c r="A20" s="140" t="s">
        <v>56</v>
      </c>
      <c r="B20" s="140" t="s">
        <v>33</v>
      </c>
      <c r="C20" s="140" t="s">
        <v>55</v>
      </c>
      <c r="D20" s="140" t="s">
        <v>20</v>
      </c>
      <c r="E20" s="225" t="s">
        <v>75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140" t="s">
        <v>60</v>
      </c>
      <c r="X20" s="140" t="s">
        <v>61</v>
      </c>
      <c r="Y20" s="143" t="s">
        <v>289</v>
      </c>
      <c r="Z20" s="233"/>
    </row>
    <row r="21" spans="1:26" ht="90" customHeight="1">
      <c r="A21" s="227"/>
      <c r="B21" s="227"/>
      <c r="C21" s="227"/>
      <c r="D21" s="227"/>
      <c r="E21" s="109" t="s">
        <v>327</v>
      </c>
      <c r="F21" s="109" t="s">
        <v>326</v>
      </c>
      <c r="G21" s="109" t="s">
        <v>325</v>
      </c>
      <c r="H21" s="109" t="s">
        <v>308</v>
      </c>
      <c r="I21" s="109" t="s">
        <v>364</v>
      </c>
      <c r="J21" s="109" t="s">
        <v>275</v>
      </c>
      <c r="K21" s="109" t="s">
        <v>184</v>
      </c>
      <c r="L21" s="109" t="s">
        <v>329</v>
      </c>
      <c r="M21" s="109" t="s">
        <v>276</v>
      </c>
      <c r="N21" s="109" t="s">
        <v>277</v>
      </c>
      <c r="O21" s="109" t="s">
        <v>332</v>
      </c>
      <c r="P21" s="109" t="s">
        <v>330</v>
      </c>
      <c r="Q21" s="109"/>
      <c r="R21" s="109"/>
      <c r="S21" s="109"/>
      <c r="T21" s="109"/>
      <c r="U21" s="109"/>
      <c r="V21" s="109"/>
      <c r="W21" s="227"/>
      <c r="X21" s="227"/>
      <c r="Y21" s="226"/>
      <c r="Z21" s="232"/>
    </row>
    <row r="22" spans="1:25" ht="42.75" customHeight="1">
      <c r="A22" s="146" t="s">
        <v>202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4"/>
      <c r="Y22" s="67"/>
    </row>
    <row r="23" spans="1:25" ht="108.75" customHeight="1">
      <c r="A23" s="87" t="s">
        <v>43</v>
      </c>
      <c r="B23" s="87" t="s">
        <v>34</v>
      </c>
      <c r="C23" s="76" t="s">
        <v>9</v>
      </c>
      <c r="D23" s="76" t="s">
        <v>22</v>
      </c>
      <c r="E23" s="112">
        <v>140</v>
      </c>
      <c r="F23" s="113"/>
      <c r="G23" s="113">
        <v>158</v>
      </c>
      <c r="H23" s="113"/>
      <c r="I23" s="113"/>
      <c r="J23" s="114"/>
      <c r="K23" s="114">
        <v>116.5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">
        <f aca="true" t="shared" si="3" ref="W23:W36">COUNT(E23:V23)</f>
        <v>3</v>
      </c>
      <c r="X23" s="2">
        <f aca="true" t="shared" si="4" ref="X23:X36">STDEVA(E23:V23)/(SUM(E23:V23)/COUNTIF(E23:V23,"&gt;0"))</f>
        <v>0.15061993478334812</v>
      </c>
      <c r="Y23" s="67">
        <f aca="true" t="shared" si="5" ref="Y23:Y36">1/W23*(SUM(E23:V23))</f>
        <v>138.16666666666666</v>
      </c>
    </row>
    <row r="24" spans="1:25" ht="105.75" customHeight="1">
      <c r="A24" s="87" t="s">
        <v>151</v>
      </c>
      <c r="B24" s="87" t="s">
        <v>34</v>
      </c>
      <c r="C24" s="76" t="s">
        <v>152</v>
      </c>
      <c r="D24" s="76" t="s">
        <v>22</v>
      </c>
      <c r="E24" s="112">
        <v>140</v>
      </c>
      <c r="F24" s="113">
        <v>100</v>
      </c>
      <c r="G24" s="113">
        <v>131</v>
      </c>
      <c r="H24" s="113">
        <v>130</v>
      </c>
      <c r="I24" s="113"/>
      <c r="J24" s="114"/>
      <c r="K24" s="114">
        <v>104.75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">
        <f t="shared" si="3"/>
        <v>5</v>
      </c>
      <c r="X24" s="2">
        <f t="shared" si="4"/>
        <v>0.145737429641282</v>
      </c>
      <c r="Y24" s="67">
        <f t="shared" si="5"/>
        <v>121.15</v>
      </c>
    </row>
    <row r="25" spans="1:25" ht="67.5" customHeight="1">
      <c r="A25" s="87" t="s">
        <v>166</v>
      </c>
      <c r="B25" s="87" t="s">
        <v>34</v>
      </c>
      <c r="C25" s="76" t="s">
        <v>167</v>
      </c>
      <c r="D25" s="76" t="s">
        <v>23</v>
      </c>
      <c r="E25" s="112">
        <v>165</v>
      </c>
      <c r="F25" s="113">
        <v>105</v>
      </c>
      <c r="G25" s="113">
        <v>152</v>
      </c>
      <c r="H25" s="113">
        <v>140</v>
      </c>
      <c r="I25" s="113"/>
      <c r="J25" s="114"/>
      <c r="K25" s="114">
        <v>125.5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">
        <f t="shared" si="3"/>
        <v>5</v>
      </c>
      <c r="X25" s="2">
        <f t="shared" si="4"/>
        <v>0.1695107203026424</v>
      </c>
      <c r="Y25" s="67">
        <f t="shared" si="5"/>
        <v>137.5</v>
      </c>
    </row>
    <row r="26" spans="1:25" ht="69.75" customHeight="1">
      <c r="A26" s="87" t="s">
        <v>44</v>
      </c>
      <c r="B26" s="87" t="s">
        <v>34</v>
      </c>
      <c r="C26" s="76" t="s">
        <v>86</v>
      </c>
      <c r="D26" s="76" t="s">
        <v>24</v>
      </c>
      <c r="E26" s="112">
        <v>120</v>
      </c>
      <c r="F26" s="113">
        <v>85</v>
      </c>
      <c r="G26" s="113">
        <v>140</v>
      </c>
      <c r="H26" s="113"/>
      <c r="I26" s="113"/>
      <c r="J26" s="114"/>
      <c r="K26" s="114"/>
      <c r="L26" s="114"/>
      <c r="M26" s="114"/>
      <c r="N26" s="114">
        <v>130.67</v>
      </c>
      <c r="O26" s="114"/>
      <c r="P26" s="114"/>
      <c r="Q26" s="114"/>
      <c r="R26" s="114"/>
      <c r="S26" s="114"/>
      <c r="T26" s="114"/>
      <c r="U26" s="114"/>
      <c r="V26" s="114"/>
      <c r="W26" s="1">
        <f t="shared" si="3"/>
        <v>4</v>
      </c>
      <c r="X26" s="2">
        <f t="shared" si="4"/>
        <v>0.2021800940410694</v>
      </c>
      <c r="Y26" s="67">
        <f t="shared" si="5"/>
        <v>118.91749999999999</v>
      </c>
    </row>
    <row r="27" spans="1:25" ht="123" customHeight="1">
      <c r="A27" s="87" t="s">
        <v>72</v>
      </c>
      <c r="B27" s="87" t="s">
        <v>34</v>
      </c>
      <c r="C27" s="76" t="s">
        <v>10</v>
      </c>
      <c r="D27" s="76" t="s">
        <v>25</v>
      </c>
      <c r="E27" s="112">
        <v>98</v>
      </c>
      <c r="F27" s="113">
        <v>42</v>
      </c>
      <c r="G27" s="113">
        <v>115</v>
      </c>
      <c r="H27" s="113">
        <v>90</v>
      </c>
      <c r="I27" s="113"/>
      <c r="J27" s="114"/>
      <c r="K27" s="114">
        <v>75.5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">
        <f t="shared" si="3"/>
        <v>5</v>
      </c>
      <c r="X27" s="2">
        <f t="shared" si="4"/>
        <v>0.32721860032212424</v>
      </c>
      <c r="Y27" s="67">
        <f t="shared" si="5"/>
        <v>84.10000000000001</v>
      </c>
    </row>
    <row r="28" spans="1:25" ht="71.25" customHeight="1">
      <c r="A28" s="87" t="s">
        <v>178</v>
      </c>
      <c r="B28" s="88" t="s">
        <v>34</v>
      </c>
      <c r="C28" s="76" t="s">
        <v>179</v>
      </c>
      <c r="D28" s="76" t="s">
        <v>26</v>
      </c>
      <c r="E28" s="112">
        <v>98</v>
      </c>
      <c r="F28" s="113"/>
      <c r="G28" s="113">
        <v>123</v>
      </c>
      <c r="H28" s="113"/>
      <c r="I28" s="113"/>
      <c r="J28" s="114"/>
      <c r="K28" s="114">
        <v>70.25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">
        <f t="shared" si="3"/>
        <v>3</v>
      </c>
      <c r="X28" s="2">
        <f t="shared" si="4"/>
        <v>0.2717968519086876</v>
      </c>
      <c r="Y28" s="67">
        <f t="shared" si="5"/>
        <v>97.08333333333333</v>
      </c>
    </row>
    <row r="29" spans="1:25" ht="79.5" customHeight="1">
      <c r="A29" s="87" t="s">
        <v>168</v>
      </c>
      <c r="B29" s="87" t="s">
        <v>34</v>
      </c>
      <c r="C29" s="76" t="s">
        <v>169</v>
      </c>
      <c r="D29" s="76" t="s">
        <v>26</v>
      </c>
      <c r="E29" s="112">
        <v>145</v>
      </c>
      <c r="F29" s="113">
        <v>125</v>
      </c>
      <c r="G29" s="113">
        <v>180</v>
      </c>
      <c r="H29" s="113">
        <v>130</v>
      </c>
      <c r="I29" s="113"/>
      <c r="J29" s="114"/>
      <c r="K29" s="114"/>
      <c r="L29" s="114">
        <v>139.71</v>
      </c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">
        <f t="shared" si="3"/>
        <v>5</v>
      </c>
      <c r="X29" s="2">
        <f t="shared" si="4"/>
        <v>0.15030738276597952</v>
      </c>
      <c r="Y29" s="67">
        <f t="shared" si="5"/>
        <v>143.942</v>
      </c>
    </row>
    <row r="30" spans="1:25" ht="72" customHeight="1">
      <c r="A30" s="87" t="s">
        <v>168</v>
      </c>
      <c r="B30" s="87" t="s">
        <v>34</v>
      </c>
      <c r="C30" s="76" t="s">
        <v>170</v>
      </c>
      <c r="D30" s="76" t="s">
        <v>27</v>
      </c>
      <c r="E30" s="112"/>
      <c r="F30" s="113">
        <v>135</v>
      </c>
      <c r="G30" s="113">
        <v>192</v>
      </c>
      <c r="H30" s="113"/>
      <c r="I30" s="113"/>
      <c r="J30" s="114">
        <v>94.92</v>
      </c>
      <c r="K30" s="114"/>
      <c r="L30" s="114"/>
      <c r="M30" s="114">
        <v>153.23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">
        <f t="shared" si="3"/>
        <v>4</v>
      </c>
      <c r="X30" s="2">
        <f t="shared" si="4"/>
        <v>0.28046415191493845</v>
      </c>
      <c r="Y30" s="67">
        <f t="shared" si="5"/>
        <v>143.7875</v>
      </c>
    </row>
    <row r="31" spans="1:25" ht="32.25" customHeight="1">
      <c r="A31" s="87" t="s">
        <v>5</v>
      </c>
      <c r="B31" s="87" t="s">
        <v>34</v>
      </c>
      <c r="C31" s="76" t="s">
        <v>6</v>
      </c>
      <c r="D31" s="76" t="s">
        <v>114</v>
      </c>
      <c r="E31" s="112">
        <v>150</v>
      </c>
      <c r="F31" s="113">
        <v>105</v>
      </c>
      <c r="G31" s="113">
        <v>140</v>
      </c>
      <c r="H31" s="113">
        <v>130</v>
      </c>
      <c r="I31" s="113"/>
      <c r="J31" s="125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">
        <f t="shared" si="3"/>
        <v>4</v>
      </c>
      <c r="X31" s="2">
        <f t="shared" si="4"/>
        <v>0.14713181239690754</v>
      </c>
      <c r="Y31" s="67">
        <f t="shared" si="5"/>
        <v>131.25</v>
      </c>
    </row>
    <row r="32" spans="1:25" ht="45" customHeight="1">
      <c r="A32" s="87" t="s">
        <v>263</v>
      </c>
      <c r="B32" s="87" t="s">
        <v>34</v>
      </c>
      <c r="C32" s="76" t="s">
        <v>264</v>
      </c>
      <c r="D32" s="76" t="s">
        <v>28</v>
      </c>
      <c r="E32" s="112">
        <v>200</v>
      </c>
      <c r="F32" s="113"/>
      <c r="G32" s="113">
        <v>143</v>
      </c>
      <c r="H32" s="113"/>
      <c r="I32" s="113"/>
      <c r="J32" s="114"/>
      <c r="K32" s="114"/>
      <c r="L32" s="114"/>
      <c r="M32" s="114"/>
      <c r="N32" s="114"/>
      <c r="O32" s="114"/>
      <c r="P32" s="114">
        <v>175.9</v>
      </c>
      <c r="Q32" s="114"/>
      <c r="R32" s="114"/>
      <c r="S32" s="114"/>
      <c r="T32" s="114"/>
      <c r="U32" s="114"/>
      <c r="V32" s="114"/>
      <c r="W32" s="1">
        <f t="shared" si="3"/>
        <v>3</v>
      </c>
      <c r="X32" s="2">
        <f t="shared" si="4"/>
        <v>0.16542489335272376</v>
      </c>
      <c r="Y32" s="67">
        <f t="shared" si="5"/>
        <v>172.96666666666664</v>
      </c>
    </row>
    <row r="33" spans="1:25" ht="105.75" customHeight="1">
      <c r="A33" s="87" t="s">
        <v>265</v>
      </c>
      <c r="B33" s="87" t="s">
        <v>40</v>
      </c>
      <c r="C33" s="76" t="s">
        <v>362</v>
      </c>
      <c r="D33" s="76" t="s">
        <v>29</v>
      </c>
      <c r="E33" s="112">
        <v>30</v>
      </c>
      <c r="F33" s="113"/>
      <c r="G33" s="113">
        <v>60</v>
      </c>
      <c r="H33" s="113"/>
      <c r="I33" s="113">
        <v>50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">
        <f t="shared" si="3"/>
        <v>3</v>
      </c>
      <c r="X33" s="2">
        <f t="shared" si="4"/>
        <v>0.3273268353539887</v>
      </c>
      <c r="Y33" s="67">
        <f t="shared" si="5"/>
        <v>46.666666666666664</v>
      </c>
    </row>
    <row r="34" spans="1:25" ht="90.75" customHeight="1">
      <c r="A34" s="87" t="s">
        <v>265</v>
      </c>
      <c r="B34" s="87" t="s">
        <v>40</v>
      </c>
      <c r="C34" s="76" t="s">
        <v>363</v>
      </c>
      <c r="D34" s="76" t="s">
        <v>149</v>
      </c>
      <c r="E34" s="112">
        <v>80</v>
      </c>
      <c r="F34" s="113">
        <v>100</v>
      </c>
      <c r="G34" s="113">
        <v>137</v>
      </c>
      <c r="H34" s="113"/>
      <c r="I34" s="113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">
        <f t="shared" si="3"/>
        <v>3</v>
      </c>
      <c r="X34" s="2">
        <f t="shared" si="4"/>
        <v>0.2736854413469269</v>
      </c>
      <c r="Y34" s="67">
        <f t="shared" si="5"/>
        <v>105.66666666666666</v>
      </c>
    </row>
    <row r="35" spans="1:25" ht="91.5" customHeight="1">
      <c r="A35" s="87" t="s">
        <v>265</v>
      </c>
      <c r="B35" s="87" t="s">
        <v>40</v>
      </c>
      <c r="C35" s="76" t="s">
        <v>266</v>
      </c>
      <c r="D35" s="76" t="s">
        <v>150</v>
      </c>
      <c r="E35" s="112">
        <v>100</v>
      </c>
      <c r="F35" s="113">
        <v>110</v>
      </c>
      <c r="G35" s="113">
        <v>137</v>
      </c>
      <c r="H35" s="113"/>
      <c r="I35" s="113"/>
      <c r="J35" s="114"/>
      <c r="K35" s="114"/>
      <c r="L35" s="114"/>
      <c r="M35" s="114"/>
      <c r="N35" s="114"/>
      <c r="O35" s="114">
        <v>97.18</v>
      </c>
      <c r="P35" s="114"/>
      <c r="Q35" s="114"/>
      <c r="R35" s="114"/>
      <c r="S35" s="114"/>
      <c r="T35" s="114"/>
      <c r="U35" s="114"/>
      <c r="V35" s="114"/>
      <c r="W35" s="1">
        <f t="shared" si="3"/>
        <v>4</v>
      </c>
      <c r="X35" s="2">
        <f t="shared" si="4"/>
        <v>0.16350651530814725</v>
      </c>
      <c r="Y35" s="67">
        <f t="shared" si="5"/>
        <v>111.045</v>
      </c>
    </row>
    <row r="36" spans="1:25" ht="126" customHeight="1">
      <c r="A36" s="87" t="s">
        <v>89</v>
      </c>
      <c r="B36" s="87" t="s">
        <v>34</v>
      </c>
      <c r="C36" s="76" t="s">
        <v>144</v>
      </c>
      <c r="D36" s="76" t="s">
        <v>115</v>
      </c>
      <c r="E36" s="112">
        <v>290</v>
      </c>
      <c r="F36" s="113">
        <v>350</v>
      </c>
      <c r="G36" s="113">
        <v>263</v>
      </c>
      <c r="H36" s="113"/>
      <c r="I36" s="113">
        <v>200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">
        <f t="shared" si="3"/>
        <v>4</v>
      </c>
      <c r="X36" s="2">
        <f t="shared" si="4"/>
        <v>0.22566602189691612</v>
      </c>
      <c r="Y36" s="67">
        <f t="shared" si="5"/>
        <v>275.75</v>
      </c>
    </row>
    <row r="37" ht="35.25" customHeight="1"/>
    <row r="38" spans="1:26" ht="47.25" customHeight="1">
      <c r="A38" s="228" t="s">
        <v>56</v>
      </c>
      <c r="B38" s="140" t="s">
        <v>33</v>
      </c>
      <c r="C38" s="140" t="s">
        <v>55</v>
      </c>
      <c r="D38" s="140" t="s">
        <v>20</v>
      </c>
      <c r="E38" s="225" t="s">
        <v>75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140" t="s">
        <v>60</v>
      </c>
      <c r="X38" s="140" t="s">
        <v>61</v>
      </c>
      <c r="Y38" s="143" t="s">
        <v>279</v>
      </c>
      <c r="Z38" s="233"/>
    </row>
    <row r="39" spans="1:26" ht="117" customHeight="1">
      <c r="A39" s="229"/>
      <c r="B39" s="227"/>
      <c r="C39" s="227"/>
      <c r="D39" s="227"/>
      <c r="E39" s="109" t="s">
        <v>327</v>
      </c>
      <c r="F39" s="109" t="s">
        <v>326</v>
      </c>
      <c r="G39" s="109" t="s">
        <v>325</v>
      </c>
      <c r="H39" s="109" t="s">
        <v>308</v>
      </c>
      <c r="I39" s="109" t="s">
        <v>288</v>
      </c>
      <c r="J39" s="109" t="s">
        <v>285</v>
      </c>
      <c r="K39" s="109" t="s">
        <v>278</v>
      </c>
      <c r="L39" s="109" t="s">
        <v>334</v>
      </c>
      <c r="M39" s="109" t="s">
        <v>184</v>
      </c>
      <c r="N39" s="109" t="s">
        <v>335</v>
      </c>
      <c r="O39" s="109" t="s">
        <v>286</v>
      </c>
      <c r="P39" s="109" t="s">
        <v>343</v>
      </c>
      <c r="Q39" s="109" t="s">
        <v>348</v>
      </c>
      <c r="R39" s="109" t="s">
        <v>342</v>
      </c>
      <c r="S39" s="109" t="s">
        <v>344</v>
      </c>
      <c r="T39" s="109" t="s">
        <v>350</v>
      </c>
      <c r="U39" s="109" t="s">
        <v>351</v>
      </c>
      <c r="V39" s="109" t="s">
        <v>349</v>
      </c>
      <c r="W39" s="227"/>
      <c r="X39" s="227"/>
      <c r="Y39" s="226"/>
      <c r="Z39" s="232"/>
    </row>
    <row r="40" spans="1:25" ht="28.5" customHeight="1">
      <c r="A40" s="146" t="s">
        <v>45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4"/>
      <c r="Y40" s="67"/>
    </row>
    <row r="41" spans="1:25" ht="69" customHeight="1">
      <c r="A41" s="126" t="s">
        <v>153</v>
      </c>
      <c r="B41" s="87" t="s">
        <v>34</v>
      </c>
      <c r="C41" s="76" t="s">
        <v>154</v>
      </c>
      <c r="D41" s="76" t="s">
        <v>116</v>
      </c>
      <c r="E41" s="112"/>
      <c r="F41" s="113"/>
      <c r="G41" s="113">
        <v>470</v>
      </c>
      <c r="H41" s="113">
        <v>460</v>
      </c>
      <c r="I41" s="114"/>
      <c r="J41" s="114"/>
      <c r="K41" s="114"/>
      <c r="L41" s="114"/>
      <c r="M41" s="114"/>
      <c r="N41" s="114">
        <v>550</v>
      </c>
      <c r="O41" s="114"/>
      <c r="P41" s="114"/>
      <c r="Q41" s="114"/>
      <c r="R41" s="114"/>
      <c r="S41" s="114"/>
      <c r="T41" s="114"/>
      <c r="U41" s="114"/>
      <c r="V41" s="114"/>
      <c r="W41" s="1">
        <f aca="true" t="shared" si="6" ref="W41:W56">COUNT(E41:V41)</f>
        <v>3</v>
      </c>
      <c r="X41" s="2">
        <f aca="true" t="shared" si="7" ref="X41:X56">STDEVA(E41:V41)/(SUM(E41:V41)/COUNTIF(E41:V41,"&gt;0"))</f>
        <v>0.09999086883073474</v>
      </c>
      <c r="Y41" s="67">
        <f aca="true" t="shared" si="8" ref="Y41:Y56">1/W41*(SUM(E41:V41))</f>
        <v>493.3333333333333</v>
      </c>
    </row>
    <row r="42" spans="1:25" ht="53.25" customHeight="1">
      <c r="A42" s="126" t="s">
        <v>171</v>
      </c>
      <c r="B42" s="126" t="s">
        <v>34</v>
      </c>
      <c r="C42" s="76" t="s">
        <v>173</v>
      </c>
      <c r="D42" s="76" t="s">
        <v>117</v>
      </c>
      <c r="E42" s="112">
        <v>500</v>
      </c>
      <c r="F42" s="113"/>
      <c r="G42" s="113">
        <v>500</v>
      </c>
      <c r="H42" s="113">
        <v>495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">
        <f t="shared" si="6"/>
        <v>3</v>
      </c>
      <c r="X42" s="2">
        <f t="shared" si="7"/>
        <v>0.00579281206544775</v>
      </c>
      <c r="Y42" s="67">
        <f t="shared" si="8"/>
        <v>498.3333333333333</v>
      </c>
    </row>
    <row r="43" spans="1:25" ht="63" customHeight="1">
      <c r="A43" s="87" t="s">
        <v>155</v>
      </c>
      <c r="B43" s="87" t="s">
        <v>34</v>
      </c>
      <c r="C43" s="76" t="s">
        <v>156</v>
      </c>
      <c r="D43" s="76" t="s">
        <v>118</v>
      </c>
      <c r="E43" s="112"/>
      <c r="F43" s="113"/>
      <c r="G43" s="113">
        <v>810</v>
      </c>
      <c r="H43" s="113">
        <v>455</v>
      </c>
      <c r="I43" s="114"/>
      <c r="J43" s="114"/>
      <c r="K43" s="114"/>
      <c r="L43" s="114"/>
      <c r="M43" s="114"/>
      <c r="N43" s="114">
        <v>880</v>
      </c>
      <c r="O43" s="114"/>
      <c r="P43" s="114"/>
      <c r="Q43" s="114"/>
      <c r="R43" s="114"/>
      <c r="S43" s="114"/>
      <c r="T43" s="114"/>
      <c r="U43" s="114"/>
      <c r="V43" s="114"/>
      <c r="W43" s="1">
        <f t="shared" si="6"/>
        <v>3</v>
      </c>
      <c r="X43" s="2">
        <f t="shared" si="7"/>
        <v>0.3187001081148487</v>
      </c>
      <c r="Y43" s="67">
        <f t="shared" si="8"/>
        <v>715</v>
      </c>
    </row>
    <row r="44" spans="1:25" ht="75.75" customHeight="1">
      <c r="A44" s="87" t="s">
        <v>172</v>
      </c>
      <c r="B44" s="87" t="s">
        <v>34</v>
      </c>
      <c r="C44" s="76" t="s">
        <v>267</v>
      </c>
      <c r="D44" s="127" t="s">
        <v>119</v>
      </c>
      <c r="E44" s="112">
        <v>90</v>
      </c>
      <c r="F44" s="113">
        <v>90</v>
      </c>
      <c r="G44" s="113"/>
      <c r="H44" s="113">
        <v>60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">
        <f t="shared" si="6"/>
        <v>3</v>
      </c>
      <c r="X44" s="2">
        <f t="shared" si="7"/>
        <v>0.21650635094610968</v>
      </c>
      <c r="Y44" s="67">
        <f t="shared" si="8"/>
        <v>80</v>
      </c>
    </row>
    <row r="45" spans="1:25" ht="96.75" customHeight="1">
      <c r="A45" s="87" t="s">
        <v>187</v>
      </c>
      <c r="B45" s="87" t="s">
        <v>34</v>
      </c>
      <c r="C45" s="76" t="s">
        <v>186</v>
      </c>
      <c r="D45" s="76" t="s">
        <v>120</v>
      </c>
      <c r="E45" s="118"/>
      <c r="F45" s="118"/>
      <c r="G45" s="118"/>
      <c r="H45" s="118"/>
      <c r="I45" s="119"/>
      <c r="J45" s="119"/>
      <c r="K45" s="119"/>
      <c r="L45" s="119"/>
      <c r="M45" s="119"/>
      <c r="N45" s="119"/>
      <c r="O45" s="119"/>
      <c r="P45" s="119"/>
      <c r="Q45" s="119">
        <v>31.12</v>
      </c>
      <c r="R45" s="119"/>
      <c r="S45" s="119"/>
      <c r="T45" s="119"/>
      <c r="U45" s="119">
        <v>31.66</v>
      </c>
      <c r="V45" s="119">
        <v>26.99</v>
      </c>
      <c r="W45" s="1">
        <f t="shared" si="6"/>
        <v>3</v>
      </c>
      <c r="X45" s="2">
        <f t="shared" si="7"/>
        <v>0.08537315438027837</v>
      </c>
      <c r="Y45" s="67">
        <f t="shared" si="8"/>
        <v>29.923333333333332</v>
      </c>
    </row>
    <row r="46" spans="1:25" ht="72.75" customHeight="1">
      <c r="A46" s="87" t="s">
        <v>157</v>
      </c>
      <c r="B46" s="87" t="s">
        <v>34</v>
      </c>
      <c r="C46" s="76" t="s">
        <v>268</v>
      </c>
      <c r="D46" s="76" t="s">
        <v>121</v>
      </c>
      <c r="E46" s="112"/>
      <c r="F46" s="113"/>
      <c r="G46" s="113"/>
      <c r="H46" s="113"/>
      <c r="I46" s="114"/>
      <c r="J46" s="114"/>
      <c r="K46" s="114"/>
      <c r="L46" s="114"/>
      <c r="M46" s="114"/>
      <c r="N46" s="114"/>
      <c r="O46" s="114"/>
      <c r="P46" s="114">
        <v>12.43</v>
      </c>
      <c r="Q46" s="114"/>
      <c r="R46" s="114">
        <v>13.6</v>
      </c>
      <c r="S46" s="114"/>
      <c r="T46" s="114">
        <v>12.76</v>
      </c>
      <c r="U46" s="114"/>
      <c r="V46" s="114"/>
      <c r="W46" s="1">
        <f t="shared" si="6"/>
        <v>3</v>
      </c>
      <c r="X46" s="2">
        <f t="shared" si="7"/>
        <v>0.04665438865229906</v>
      </c>
      <c r="Y46" s="67">
        <f t="shared" si="8"/>
        <v>12.93</v>
      </c>
    </row>
    <row r="47" spans="1:25" ht="79.5" customHeight="1">
      <c r="A47" s="87" t="s">
        <v>157</v>
      </c>
      <c r="B47" s="87" t="s">
        <v>34</v>
      </c>
      <c r="C47" s="76" t="s">
        <v>158</v>
      </c>
      <c r="D47" s="76" t="s">
        <v>121</v>
      </c>
      <c r="E47" s="112"/>
      <c r="F47" s="113">
        <v>13</v>
      </c>
      <c r="G47" s="113"/>
      <c r="H47" s="113">
        <v>12</v>
      </c>
      <c r="I47" s="114"/>
      <c r="J47" s="114">
        <v>9.7</v>
      </c>
      <c r="K47" s="114">
        <v>9.5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">
        <f t="shared" si="6"/>
        <v>4</v>
      </c>
      <c r="X47" s="2">
        <f t="shared" si="7"/>
        <v>0.15613591909028604</v>
      </c>
      <c r="Y47" s="67">
        <f t="shared" si="8"/>
        <v>11.05</v>
      </c>
    </row>
    <row r="48" spans="1:25" ht="84.75" customHeight="1">
      <c r="A48" s="87" t="s">
        <v>159</v>
      </c>
      <c r="B48" s="126" t="s">
        <v>40</v>
      </c>
      <c r="C48" s="76" t="s">
        <v>160</v>
      </c>
      <c r="D48" s="76" t="s">
        <v>122</v>
      </c>
      <c r="E48" s="112">
        <v>95</v>
      </c>
      <c r="F48" s="113">
        <v>75</v>
      </c>
      <c r="G48" s="113">
        <v>97</v>
      </c>
      <c r="H48" s="113">
        <v>80</v>
      </c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">
        <f t="shared" si="6"/>
        <v>4</v>
      </c>
      <c r="X48" s="2">
        <f t="shared" si="7"/>
        <v>0.1257048054021563</v>
      </c>
      <c r="Y48" s="67">
        <f t="shared" si="8"/>
        <v>86.75</v>
      </c>
    </row>
    <row r="49" spans="1:25" ht="72.75" customHeight="1">
      <c r="A49" s="87" t="s">
        <v>46</v>
      </c>
      <c r="B49" s="87" t="s">
        <v>34</v>
      </c>
      <c r="C49" s="76" t="s">
        <v>57</v>
      </c>
      <c r="D49" s="76" t="s">
        <v>123</v>
      </c>
      <c r="E49" s="112">
        <v>140</v>
      </c>
      <c r="F49" s="113">
        <v>130</v>
      </c>
      <c r="G49" s="113">
        <v>167</v>
      </c>
      <c r="H49" s="113">
        <v>140</v>
      </c>
      <c r="I49" s="114"/>
      <c r="J49" s="114"/>
      <c r="K49" s="114"/>
      <c r="L49" s="114"/>
      <c r="M49" s="114"/>
      <c r="N49" s="114"/>
      <c r="O49" s="114">
        <v>139.34</v>
      </c>
      <c r="P49" s="114"/>
      <c r="Q49" s="114"/>
      <c r="R49" s="114"/>
      <c r="S49" s="114"/>
      <c r="T49" s="114"/>
      <c r="U49" s="114"/>
      <c r="V49" s="114"/>
      <c r="W49" s="1">
        <f t="shared" si="6"/>
        <v>5</v>
      </c>
      <c r="X49" s="2">
        <f t="shared" si="7"/>
        <v>0.09722140088684755</v>
      </c>
      <c r="Y49" s="67">
        <f t="shared" si="8"/>
        <v>143.268</v>
      </c>
    </row>
    <row r="50" spans="1:25" ht="95.25" customHeight="1">
      <c r="A50" s="87" t="s">
        <v>128</v>
      </c>
      <c r="B50" s="87" t="s">
        <v>34</v>
      </c>
      <c r="C50" s="76" t="s">
        <v>129</v>
      </c>
      <c r="D50" s="76" t="s">
        <v>124</v>
      </c>
      <c r="E50" s="112">
        <v>220</v>
      </c>
      <c r="F50" s="113">
        <v>175</v>
      </c>
      <c r="G50" s="113">
        <v>220</v>
      </c>
      <c r="H50" s="113">
        <v>210</v>
      </c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">
        <f t="shared" si="6"/>
        <v>4</v>
      </c>
      <c r="X50" s="2">
        <f t="shared" si="7"/>
        <v>0.10356368176142461</v>
      </c>
      <c r="Y50" s="67">
        <f t="shared" si="8"/>
        <v>206.25</v>
      </c>
    </row>
    <row r="51" spans="1:25" ht="56.25" customHeight="1">
      <c r="A51" s="87" t="s">
        <v>47</v>
      </c>
      <c r="B51" s="87" t="s">
        <v>34</v>
      </c>
      <c r="C51" s="76" t="s">
        <v>174</v>
      </c>
      <c r="D51" s="76" t="s">
        <v>125</v>
      </c>
      <c r="E51" s="112">
        <v>190</v>
      </c>
      <c r="F51" s="113">
        <v>160</v>
      </c>
      <c r="G51" s="113">
        <v>180</v>
      </c>
      <c r="H51" s="113">
        <v>180</v>
      </c>
      <c r="I51" s="114"/>
      <c r="J51" s="114"/>
      <c r="K51" s="114"/>
      <c r="L51" s="114"/>
      <c r="M51" s="114">
        <v>199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">
        <f t="shared" si="6"/>
        <v>5</v>
      </c>
      <c r="X51" s="2">
        <f t="shared" si="7"/>
        <v>0.07993796314448823</v>
      </c>
      <c r="Y51" s="67">
        <f t="shared" si="8"/>
        <v>181.8</v>
      </c>
    </row>
    <row r="52" spans="1:25" ht="94.5" customHeight="1">
      <c r="A52" s="87" t="s">
        <v>73</v>
      </c>
      <c r="B52" s="126" t="s">
        <v>34</v>
      </c>
      <c r="C52" s="76" t="s">
        <v>87</v>
      </c>
      <c r="D52" s="76" t="s">
        <v>126</v>
      </c>
      <c r="E52" s="112">
        <v>230</v>
      </c>
      <c r="F52" s="113"/>
      <c r="G52" s="113">
        <v>195</v>
      </c>
      <c r="H52" s="113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>
        <v>160</v>
      </c>
      <c r="T52" s="114"/>
      <c r="U52" s="114"/>
      <c r="V52" s="114"/>
      <c r="W52" s="1">
        <f t="shared" si="6"/>
        <v>3</v>
      </c>
      <c r="X52" s="2">
        <f t="shared" si="7"/>
        <v>0.1794871794871795</v>
      </c>
      <c r="Y52" s="67">
        <f t="shared" si="8"/>
        <v>195</v>
      </c>
    </row>
    <row r="53" spans="1:25" ht="74.25" customHeight="1">
      <c r="A53" s="87" t="s">
        <v>48</v>
      </c>
      <c r="B53" s="87" t="s">
        <v>34</v>
      </c>
      <c r="C53" s="76" t="s">
        <v>7</v>
      </c>
      <c r="D53" s="76" t="s">
        <v>1</v>
      </c>
      <c r="E53" s="112">
        <v>155</v>
      </c>
      <c r="F53" s="113"/>
      <c r="G53" s="113">
        <v>150</v>
      </c>
      <c r="H53" s="113"/>
      <c r="I53" s="114"/>
      <c r="J53" s="114"/>
      <c r="K53" s="114"/>
      <c r="L53" s="114">
        <v>124.3</v>
      </c>
      <c r="M53" s="114">
        <v>127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">
        <f t="shared" si="6"/>
        <v>4</v>
      </c>
      <c r="X53" s="2">
        <f t="shared" si="7"/>
        <v>0.11270519507099831</v>
      </c>
      <c r="Y53" s="67">
        <f t="shared" si="8"/>
        <v>139.075</v>
      </c>
    </row>
    <row r="54" spans="1:25" ht="72.75" customHeight="1">
      <c r="A54" s="87" t="s">
        <v>74</v>
      </c>
      <c r="B54" s="87" t="s">
        <v>34</v>
      </c>
      <c r="C54" s="76" t="s">
        <v>145</v>
      </c>
      <c r="D54" s="76" t="s">
        <v>127</v>
      </c>
      <c r="E54" s="112">
        <v>180</v>
      </c>
      <c r="F54" s="113">
        <v>140</v>
      </c>
      <c r="G54" s="113">
        <v>230</v>
      </c>
      <c r="H54" s="113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">
        <f t="shared" si="6"/>
        <v>3</v>
      </c>
      <c r="X54" s="2">
        <f t="shared" si="7"/>
        <v>0.24595907742670345</v>
      </c>
      <c r="Y54" s="67">
        <f t="shared" si="8"/>
        <v>183.33333333333331</v>
      </c>
    </row>
    <row r="55" spans="1:25" ht="55.5" customHeight="1">
      <c r="A55" s="87" t="s">
        <v>175</v>
      </c>
      <c r="B55" s="87" t="s">
        <v>34</v>
      </c>
      <c r="C55" s="76" t="s">
        <v>176</v>
      </c>
      <c r="D55" s="76" t="s">
        <v>177</v>
      </c>
      <c r="E55" s="112">
        <v>1300</v>
      </c>
      <c r="F55" s="113">
        <v>780</v>
      </c>
      <c r="G55" s="113">
        <v>1364</v>
      </c>
      <c r="H55" s="113">
        <v>1400</v>
      </c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">
        <f t="shared" si="6"/>
        <v>4</v>
      </c>
      <c r="X55" s="2">
        <f t="shared" si="7"/>
        <v>0.2397143713796753</v>
      </c>
      <c r="Y55" s="67">
        <f t="shared" si="8"/>
        <v>1211</v>
      </c>
    </row>
    <row r="56" spans="1:25" ht="60" customHeight="1">
      <c r="A56" s="87" t="s">
        <v>90</v>
      </c>
      <c r="B56" s="87" t="s">
        <v>40</v>
      </c>
      <c r="C56" s="76" t="s">
        <v>91</v>
      </c>
      <c r="D56" s="76" t="s">
        <v>30</v>
      </c>
      <c r="E56" s="112">
        <v>40</v>
      </c>
      <c r="F56" s="113">
        <v>35</v>
      </c>
      <c r="G56" s="113">
        <v>32</v>
      </c>
      <c r="H56" s="113"/>
      <c r="I56" s="114"/>
      <c r="J56" s="114"/>
      <c r="K56" s="114"/>
      <c r="L56" s="114"/>
      <c r="M56" s="114">
        <v>36.63</v>
      </c>
      <c r="N56" s="114"/>
      <c r="O56" s="114"/>
      <c r="P56" s="114"/>
      <c r="Q56" s="114"/>
      <c r="R56" s="114"/>
      <c r="S56" s="114"/>
      <c r="T56" s="114"/>
      <c r="U56" s="114"/>
      <c r="V56" s="114"/>
      <c r="W56" s="1">
        <f t="shared" si="6"/>
        <v>4</v>
      </c>
      <c r="X56" s="2">
        <f t="shared" si="7"/>
        <v>0.0928719652985771</v>
      </c>
      <c r="Y56" s="67">
        <f t="shared" si="8"/>
        <v>35.9075</v>
      </c>
    </row>
    <row r="57" spans="1:25" ht="25.5" customHeight="1">
      <c r="A57" s="128"/>
      <c r="B57" s="128"/>
      <c r="C57" s="1"/>
      <c r="D57" s="1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"/>
      <c r="X57" s="2"/>
      <c r="Y57" s="114"/>
    </row>
    <row r="58" spans="1:26" ht="45" customHeight="1">
      <c r="A58" s="140" t="s">
        <v>56</v>
      </c>
      <c r="B58" s="140" t="s">
        <v>33</v>
      </c>
      <c r="C58" s="140" t="s">
        <v>55</v>
      </c>
      <c r="D58" s="140" t="s">
        <v>20</v>
      </c>
      <c r="E58" s="225" t="s">
        <v>75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140" t="s">
        <v>60</v>
      </c>
      <c r="X58" s="140" t="s">
        <v>61</v>
      </c>
      <c r="Y58" s="143" t="s">
        <v>203</v>
      </c>
      <c r="Z58" s="233"/>
    </row>
    <row r="59" spans="1:26" ht="96" customHeight="1">
      <c r="A59" s="227"/>
      <c r="B59" s="227"/>
      <c r="C59" s="227"/>
      <c r="D59" s="227"/>
      <c r="E59" s="109" t="s">
        <v>326</v>
      </c>
      <c r="F59" s="109" t="s">
        <v>327</v>
      </c>
      <c r="G59" s="109" t="s">
        <v>308</v>
      </c>
      <c r="H59" s="109" t="s">
        <v>364</v>
      </c>
      <c r="I59" s="109" t="s">
        <v>331</v>
      </c>
      <c r="J59" s="109"/>
      <c r="K59" s="104"/>
      <c r="L59" s="104"/>
      <c r="M59" s="104"/>
      <c r="N59" s="104"/>
      <c r="O59" s="104"/>
      <c r="P59" s="104"/>
      <c r="Q59" s="104"/>
      <c r="R59" s="129"/>
      <c r="S59" s="129"/>
      <c r="T59" s="132"/>
      <c r="U59" s="132"/>
      <c r="V59" s="104"/>
      <c r="W59" s="227"/>
      <c r="X59" s="227"/>
      <c r="Y59" s="226"/>
      <c r="Z59" s="232"/>
    </row>
    <row r="60" spans="1:25" ht="31.5" customHeight="1">
      <c r="A60" s="146" t="s">
        <v>49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7"/>
      <c r="Y60" s="67"/>
    </row>
    <row r="61" spans="1:25" ht="57" customHeight="1">
      <c r="A61" s="126" t="s">
        <v>161</v>
      </c>
      <c r="B61" s="126" t="s">
        <v>50</v>
      </c>
      <c r="C61" s="76" t="s">
        <v>198</v>
      </c>
      <c r="D61" s="76" t="s">
        <v>0</v>
      </c>
      <c r="E61" s="113">
        <v>6.5</v>
      </c>
      <c r="F61" s="113">
        <v>6.8</v>
      </c>
      <c r="G61" s="113">
        <v>7</v>
      </c>
      <c r="H61" s="113">
        <v>4</v>
      </c>
      <c r="I61" s="114">
        <v>4.63</v>
      </c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">
        <f>COUNT(E61:V61)</f>
        <v>5</v>
      </c>
      <c r="X61" s="2">
        <f>STDEVA(E61:V61)/(SUM(E61:V61)/COUNTIF(E61:V61,"&gt;0"))</f>
        <v>0.2372560725686161</v>
      </c>
      <c r="Y61" s="67">
        <f>1/W61*(SUM(E61:V61))</f>
        <v>5.7860000000000005</v>
      </c>
    </row>
    <row r="63" spans="1:25" ht="12.75">
      <c r="A63" s="221" t="s">
        <v>274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</row>
    <row r="65" spans="1:21" s="131" customFormat="1" ht="12.75">
      <c r="A65" s="130" t="s">
        <v>336</v>
      </c>
      <c r="T65" s="133"/>
      <c r="U65" s="133"/>
    </row>
    <row r="67" spans="1:12" ht="24" customHeight="1">
      <c r="A67" s="220" t="s">
        <v>361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4" ht="17.25" customHeight="1">
      <c r="A68" s="221"/>
      <c r="B68" s="222"/>
      <c r="C68" s="222"/>
      <c r="D68" s="222"/>
    </row>
  </sheetData>
  <sheetProtection/>
  <mergeCells count="46">
    <mergeCell ref="A4:A5"/>
    <mergeCell ref="B4:B5"/>
    <mergeCell ref="W1:Y1"/>
    <mergeCell ref="A3:Y3"/>
    <mergeCell ref="E4:V4"/>
    <mergeCell ref="Y4:Y5"/>
    <mergeCell ref="C4:C5"/>
    <mergeCell ref="W4:W5"/>
    <mergeCell ref="X4:X5"/>
    <mergeCell ref="A18:Y18"/>
    <mergeCell ref="D20:D21"/>
    <mergeCell ref="C20:C21"/>
    <mergeCell ref="A20:A21"/>
    <mergeCell ref="B20:B21"/>
    <mergeCell ref="C38:C39"/>
    <mergeCell ref="E20:V20"/>
    <mergeCell ref="Y20:Y21"/>
    <mergeCell ref="W20:W21"/>
    <mergeCell ref="A60:X60"/>
    <mergeCell ref="X58:X59"/>
    <mergeCell ref="C58:C59"/>
    <mergeCell ref="W58:W59"/>
    <mergeCell ref="E58:V58"/>
    <mergeCell ref="A58:A59"/>
    <mergeCell ref="D38:D39"/>
    <mergeCell ref="B38:B39"/>
    <mergeCell ref="A63:Y63"/>
    <mergeCell ref="Z4:Z5"/>
    <mergeCell ref="Z20:Z21"/>
    <mergeCell ref="Z38:Z39"/>
    <mergeCell ref="Z58:Z59"/>
    <mergeCell ref="A6:X6"/>
    <mergeCell ref="X20:X21"/>
    <mergeCell ref="Y58:Y59"/>
    <mergeCell ref="X38:X39"/>
    <mergeCell ref="D4:D5"/>
    <mergeCell ref="A67:L67"/>
    <mergeCell ref="A68:D68"/>
    <mergeCell ref="A22:X22"/>
    <mergeCell ref="E38:V38"/>
    <mergeCell ref="Y38:Y39"/>
    <mergeCell ref="B58:B59"/>
    <mergeCell ref="A38:A39"/>
    <mergeCell ref="D58:D59"/>
    <mergeCell ref="W38:W39"/>
    <mergeCell ref="A40:X40"/>
  </mergeCells>
  <dataValidations count="1">
    <dataValidation type="list" allowBlank="1" showInputMessage="1" showErrorMessage="1" sqref="B30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Width="0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3">
      <selection activeCell="I9" sqref="I9"/>
    </sheetView>
  </sheetViews>
  <sheetFormatPr defaultColWidth="9.140625" defaultRowHeight="15"/>
  <cols>
    <col min="1" max="1" width="20.28125" style="37" customWidth="1"/>
    <col min="2" max="2" width="9.57421875" style="37" customWidth="1"/>
    <col min="3" max="3" width="54.00390625" style="37" customWidth="1"/>
    <col min="4" max="4" width="53.140625" style="37" customWidth="1"/>
    <col min="5" max="5" width="18.7109375" style="37" customWidth="1"/>
    <col min="6" max="6" width="15.421875" style="37" customWidth="1"/>
    <col min="7" max="9" width="15.7109375" style="39" customWidth="1"/>
    <col min="10" max="10" width="17.57421875" style="39" customWidth="1"/>
    <col min="11" max="11" width="10.7109375" style="37" customWidth="1"/>
    <col min="12" max="12" width="13.140625" style="37" customWidth="1"/>
    <col min="13" max="13" width="17.8515625" style="37" customWidth="1"/>
    <col min="14" max="14" width="14.421875" style="100" customWidth="1"/>
    <col min="15" max="16384" width="9.140625" style="37" customWidth="1"/>
  </cols>
  <sheetData>
    <row r="1" spans="1:10" ht="15">
      <c r="A1" s="24"/>
      <c r="B1" s="24"/>
      <c r="C1" s="24"/>
      <c r="D1" s="24"/>
      <c r="E1" s="24"/>
      <c r="F1" s="25"/>
      <c r="G1" s="25"/>
      <c r="H1" s="25"/>
      <c r="I1" s="25"/>
      <c r="J1" s="25"/>
    </row>
    <row r="2" spans="1:12" ht="28.5" customHeight="1">
      <c r="A2" s="24"/>
      <c r="B2" s="24"/>
      <c r="C2" s="24"/>
      <c r="D2" s="24"/>
      <c r="E2" s="24"/>
      <c r="F2" s="25"/>
      <c r="G2" s="25"/>
      <c r="H2" s="25"/>
      <c r="I2" s="25"/>
      <c r="J2" s="25"/>
      <c r="K2" s="186" t="s">
        <v>92</v>
      </c>
      <c r="L2" s="245"/>
    </row>
    <row r="3" spans="1:14" s="39" customFormat="1" ht="57" customHeight="1">
      <c r="A3" s="246" t="s">
        <v>298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101"/>
    </row>
    <row r="4" spans="1:14" s="40" customFormat="1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02"/>
    </row>
    <row r="5" spans="1:14" s="39" customFormat="1" ht="30" customHeight="1">
      <c r="A5" s="189" t="s">
        <v>56</v>
      </c>
      <c r="B5" s="189" t="s">
        <v>33</v>
      </c>
      <c r="C5" s="193" t="s">
        <v>102</v>
      </c>
      <c r="D5" s="189" t="s">
        <v>55</v>
      </c>
      <c r="E5" s="189" t="s">
        <v>21</v>
      </c>
      <c r="F5" s="249" t="s">
        <v>75</v>
      </c>
      <c r="G5" s="249"/>
      <c r="H5" s="249"/>
      <c r="I5" s="249"/>
      <c r="J5" s="249"/>
      <c r="K5" s="189" t="s">
        <v>60</v>
      </c>
      <c r="L5" s="189" t="s">
        <v>61</v>
      </c>
      <c r="M5" s="212" t="s">
        <v>299</v>
      </c>
      <c r="N5" s="242"/>
    </row>
    <row r="6" spans="1:14" ht="54" customHeight="1">
      <c r="A6" s="244"/>
      <c r="B6" s="244"/>
      <c r="C6" s="247"/>
      <c r="D6" s="244"/>
      <c r="E6" s="244"/>
      <c r="F6" s="193" t="s">
        <v>327</v>
      </c>
      <c r="G6" s="193" t="s">
        <v>304</v>
      </c>
      <c r="H6" s="193" t="s">
        <v>325</v>
      </c>
      <c r="I6" s="193" t="s">
        <v>326</v>
      </c>
      <c r="J6" s="193" t="s">
        <v>364</v>
      </c>
      <c r="K6" s="244"/>
      <c r="L6" s="244"/>
      <c r="M6" s="216"/>
      <c r="N6" s="243"/>
    </row>
    <row r="7" spans="1:14" ht="33" customHeight="1">
      <c r="A7" s="244"/>
      <c r="B7" s="244"/>
      <c r="C7" s="248"/>
      <c r="D7" s="244"/>
      <c r="E7" s="244"/>
      <c r="F7" s="196"/>
      <c r="G7" s="195"/>
      <c r="H7" s="195"/>
      <c r="I7" s="145"/>
      <c r="J7" s="195"/>
      <c r="K7" s="244"/>
      <c r="L7" s="244"/>
      <c r="M7" s="216"/>
      <c r="N7" s="243"/>
    </row>
    <row r="8" spans="1:13" ht="28.5" customHeight="1">
      <c r="A8" s="190" t="s">
        <v>85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  <c r="M8" s="27"/>
    </row>
    <row r="9" spans="1:13" ht="111.75" customHeight="1">
      <c r="A9" s="93" t="s">
        <v>269</v>
      </c>
      <c r="B9" s="93" t="s">
        <v>34</v>
      </c>
      <c r="C9" s="78" t="s">
        <v>130</v>
      </c>
      <c r="D9" s="78" t="s">
        <v>356</v>
      </c>
      <c r="E9" s="78" t="s">
        <v>2</v>
      </c>
      <c r="F9" s="30">
        <v>190</v>
      </c>
      <c r="G9" s="34">
        <v>185</v>
      </c>
      <c r="H9" s="34">
        <v>290</v>
      </c>
      <c r="I9" s="34">
        <v>170</v>
      </c>
      <c r="J9" s="96">
        <v>140</v>
      </c>
      <c r="K9" s="29">
        <f aca="true" t="shared" si="0" ref="K9:K16">COUNT(F9:J9)</f>
        <v>5</v>
      </c>
      <c r="L9" s="32">
        <f aca="true" t="shared" si="1" ref="L9:L16">STDEVA(F9:J9)/(SUM(F9:J9)/COUNTIF(F9:J9,"&gt;0"))</f>
        <v>0.290095089717558</v>
      </c>
      <c r="M9" s="27">
        <f aca="true" t="shared" si="2" ref="M9:M16">1/K9*(SUM(F9:J9))</f>
        <v>195</v>
      </c>
    </row>
    <row r="10" spans="1:13" ht="111.75" customHeight="1">
      <c r="A10" s="93" t="s">
        <v>352</v>
      </c>
      <c r="B10" s="93" t="s">
        <v>34</v>
      </c>
      <c r="C10" s="93" t="s">
        <v>130</v>
      </c>
      <c r="D10" s="78" t="s">
        <v>357</v>
      </c>
      <c r="E10" s="78" t="s">
        <v>2</v>
      </c>
      <c r="F10" s="30">
        <v>300</v>
      </c>
      <c r="G10" s="34">
        <v>310</v>
      </c>
      <c r="H10" s="34">
        <v>320</v>
      </c>
      <c r="I10" s="34">
        <v>300</v>
      </c>
      <c r="J10" s="96"/>
      <c r="K10" s="29">
        <f t="shared" si="0"/>
        <v>4</v>
      </c>
      <c r="L10" s="32">
        <f t="shared" si="1"/>
        <v>0.03113584090264514</v>
      </c>
      <c r="M10" s="27">
        <f t="shared" si="2"/>
        <v>307.5</v>
      </c>
    </row>
    <row r="11" spans="1:13" ht="110.25" customHeight="1">
      <c r="A11" s="93" t="s">
        <v>353</v>
      </c>
      <c r="B11" s="93" t="s">
        <v>34</v>
      </c>
      <c r="C11" s="93" t="s">
        <v>130</v>
      </c>
      <c r="D11" s="78" t="s">
        <v>358</v>
      </c>
      <c r="E11" s="78" t="s">
        <v>2</v>
      </c>
      <c r="F11" s="30">
        <v>320</v>
      </c>
      <c r="G11" s="34">
        <v>380</v>
      </c>
      <c r="H11" s="34">
        <v>310</v>
      </c>
      <c r="I11" s="34">
        <v>220</v>
      </c>
      <c r="J11" s="96"/>
      <c r="K11" s="29">
        <f t="shared" si="0"/>
        <v>4</v>
      </c>
      <c r="L11" s="32">
        <f t="shared" si="1"/>
        <v>0.2146916240687085</v>
      </c>
      <c r="M11" s="27">
        <f t="shared" si="2"/>
        <v>307.5</v>
      </c>
    </row>
    <row r="12" spans="1:13" ht="112.5" customHeight="1">
      <c r="A12" s="93" t="s">
        <v>269</v>
      </c>
      <c r="B12" s="93" t="s">
        <v>34</v>
      </c>
      <c r="C12" s="93" t="s">
        <v>130</v>
      </c>
      <c r="D12" s="78" t="s">
        <v>359</v>
      </c>
      <c r="E12" s="78" t="s">
        <v>2</v>
      </c>
      <c r="F12" s="30">
        <v>340</v>
      </c>
      <c r="G12" s="34">
        <v>360</v>
      </c>
      <c r="H12" s="34">
        <v>390</v>
      </c>
      <c r="I12" s="34">
        <v>290</v>
      </c>
      <c r="J12" s="96"/>
      <c r="K12" s="29">
        <f t="shared" si="0"/>
        <v>4</v>
      </c>
      <c r="L12" s="32">
        <f t="shared" si="1"/>
        <v>0.1218311131682946</v>
      </c>
      <c r="M12" s="27">
        <f t="shared" si="2"/>
        <v>345</v>
      </c>
    </row>
    <row r="13" spans="1:13" ht="95.25" customHeight="1">
      <c r="A13" s="93" t="s">
        <v>190</v>
      </c>
      <c r="B13" s="93" t="s">
        <v>34</v>
      </c>
      <c r="C13" s="93" t="s">
        <v>134</v>
      </c>
      <c r="D13" s="78" t="s">
        <v>191</v>
      </c>
      <c r="E13" s="78" t="s">
        <v>3</v>
      </c>
      <c r="F13" s="30">
        <v>325</v>
      </c>
      <c r="G13" s="34">
        <v>380</v>
      </c>
      <c r="H13" s="34">
        <v>344</v>
      </c>
      <c r="I13" s="34">
        <v>260</v>
      </c>
      <c r="J13" s="96"/>
      <c r="K13" s="29">
        <f t="shared" si="0"/>
        <v>4</v>
      </c>
      <c r="L13" s="32">
        <f t="shared" si="1"/>
        <v>0.15370997840217748</v>
      </c>
      <c r="M13" s="27">
        <f t="shared" si="2"/>
        <v>327.25</v>
      </c>
    </row>
    <row r="14" spans="1:14" s="39" customFormat="1" ht="101.25" customHeight="1">
      <c r="A14" s="93" t="s">
        <v>190</v>
      </c>
      <c r="B14" s="93" t="s">
        <v>34</v>
      </c>
      <c r="C14" s="93" t="s">
        <v>133</v>
      </c>
      <c r="D14" s="78" t="s">
        <v>192</v>
      </c>
      <c r="E14" s="78" t="s">
        <v>3</v>
      </c>
      <c r="F14" s="30">
        <v>385</v>
      </c>
      <c r="G14" s="34">
        <v>450</v>
      </c>
      <c r="H14" s="34">
        <v>344</v>
      </c>
      <c r="I14" s="34">
        <v>280</v>
      </c>
      <c r="J14" s="96"/>
      <c r="K14" s="29">
        <f t="shared" si="0"/>
        <v>4</v>
      </c>
      <c r="L14" s="32">
        <f t="shared" si="1"/>
        <v>0.19573048216670852</v>
      </c>
      <c r="M14" s="27">
        <f t="shared" si="2"/>
        <v>364.75</v>
      </c>
      <c r="N14" s="101"/>
    </row>
    <row r="15" spans="1:14" s="39" customFormat="1" ht="104.25" customHeight="1">
      <c r="A15" s="93" t="s">
        <v>190</v>
      </c>
      <c r="B15" s="93" t="s">
        <v>34</v>
      </c>
      <c r="C15" s="93" t="s">
        <v>132</v>
      </c>
      <c r="D15" s="78" t="s">
        <v>193</v>
      </c>
      <c r="E15" s="78" t="s">
        <v>3</v>
      </c>
      <c r="F15" s="30">
        <v>285</v>
      </c>
      <c r="G15" s="34">
        <v>300</v>
      </c>
      <c r="H15" s="34">
        <v>344</v>
      </c>
      <c r="I15" s="34">
        <v>300</v>
      </c>
      <c r="J15" s="96"/>
      <c r="K15" s="29">
        <f t="shared" si="0"/>
        <v>4</v>
      </c>
      <c r="L15" s="32">
        <f t="shared" si="1"/>
        <v>0.08299430431244914</v>
      </c>
      <c r="M15" s="27">
        <f t="shared" si="2"/>
        <v>307.25</v>
      </c>
      <c r="N15" s="101"/>
    </row>
    <row r="16" spans="1:13" ht="103.5" customHeight="1">
      <c r="A16" s="93" t="s">
        <v>188</v>
      </c>
      <c r="B16" s="93" t="s">
        <v>34</v>
      </c>
      <c r="C16" s="93" t="s">
        <v>131</v>
      </c>
      <c r="D16" s="78" t="s">
        <v>189</v>
      </c>
      <c r="E16" s="78" t="s">
        <v>4</v>
      </c>
      <c r="F16" s="30">
        <v>190</v>
      </c>
      <c r="G16" s="34">
        <v>195</v>
      </c>
      <c r="H16" s="34">
        <v>182</v>
      </c>
      <c r="I16" s="34">
        <v>135</v>
      </c>
      <c r="J16" s="96">
        <v>200</v>
      </c>
      <c r="K16" s="29">
        <f t="shared" si="0"/>
        <v>5</v>
      </c>
      <c r="L16" s="32">
        <f t="shared" si="1"/>
        <v>0.14542944662043794</v>
      </c>
      <c r="M16" s="27">
        <f t="shared" si="2"/>
        <v>180.4</v>
      </c>
    </row>
    <row r="17" spans="1:14" s="25" customFormat="1" ht="15">
      <c r="A17" s="24"/>
      <c r="B17" s="24"/>
      <c r="C17" s="24"/>
      <c r="D17" s="24"/>
      <c r="E17" s="24"/>
      <c r="N17" s="103"/>
    </row>
    <row r="18" spans="1:14" s="25" customFormat="1" ht="15">
      <c r="A18" s="24"/>
      <c r="B18" s="24"/>
      <c r="C18" s="24"/>
      <c r="D18" s="24"/>
      <c r="E18" s="24"/>
      <c r="N18" s="103"/>
    </row>
    <row r="19" spans="1:14" s="25" customFormat="1" ht="48" customHeight="1">
      <c r="A19" s="241" t="s">
        <v>354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03"/>
    </row>
    <row r="20" spans="1:14" s="25" customFormat="1" ht="15">
      <c r="A20" s="24"/>
      <c r="B20" s="24"/>
      <c r="C20" s="24"/>
      <c r="D20" s="24"/>
      <c r="E20" s="24"/>
      <c r="N20" s="103"/>
    </row>
    <row r="21" spans="1:14" s="25" customFormat="1" ht="15">
      <c r="A21" s="24"/>
      <c r="B21" s="24"/>
      <c r="C21" s="24"/>
      <c r="D21" s="24"/>
      <c r="E21" s="24"/>
      <c r="N21" s="103"/>
    </row>
    <row r="22" spans="1:14" s="25" customFormat="1" ht="15">
      <c r="A22" s="24"/>
      <c r="B22" s="24"/>
      <c r="C22" s="24"/>
      <c r="D22" s="24"/>
      <c r="E22" s="24"/>
      <c r="N22" s="103"/>
    </row>
    <row r="23" spans="1:14" s="25" customFormat="1" ht="15">
      <c r="A23" s="24"/>
      <c r="B23" s="24"/>
      <c r="C23" s="24"/>
      <c r="D23" s="24"/>
      <c r="E23" s="24"/>
      <c r="N23" s="103"/>
    </row>
    <row r="24" spans="1:14" s="25" customFormat="1" ht="15">
      <c r="A24" s="24"/>
      <c r="B24" s="24"/>
      <c r="C24" s="24"/>
      <c r="D24" s="24"/>
      <c r="E24" s="24"/>
      <c r="N24" s="103"/>
    </row>
    <row r="25" spans="1:14" s="25" customFormat="1" ht="15">
      <c r="A25" s="24"/>
      <c r="B25" s="24"/>
      <c r="C25" s="24"/>
      <c r="D25" s="24"/>
      <c r="E25" s="24"/>
      <c r="N25" s="103"/>
    </row>
    <row r="26" spans="1:14" s="25" customFormat="1" ht="15">
      <c r="A26" s="24"/>
      <c r="B26" s="24"/>
      <c r="C26" s="24"/>
      <c r="D26" s="24"/>
      <c r="E26" s="24"/>
      <c r="N26" s="103"/>
    </row>
    <row r="27" spans="1:14" s="25" customFormat="1" ht="15">
      <c r="A27" s="24"/>
      <c r="B27" s="24"/>
      <c r="C27" s="24"/>
      <c r="D27" s="24"/>
      <c r="E27" s="24"/>
      <c r="N27" s="103"/>
    </row>
    <row r="28" spans="1:14" s="25" customFormat="1" ht="15">
      <c r="A28" s="24"/>
      <c r="B28" s="24"/>
      <c r="C28" s="24"/>
      <c r="D28" s="24"/>
      <c r="E28" s="24"/>
      <c r="N28" s="103"/>
    </row>
  </sheetData>
  <sheetProtection/>
  <mergeCells count="19">
    <mergeCell ref="M5:M7"/>
    <mergeCell ref="I6:I7"/>
    <mergeCell ref="L5:L7"/>
    <mergeCell ref="K5:K7"/>
    <mergeCell ref="C5:C7"/>
    <mergeCell ref="F5:J5"/>
    <mergeCell ref="G6:G7"/>
    <mergeCell ref="J6:J7"/>
    <mergeCell ref="H6:H7"/>
    <mergeCell ref="A19:M19"/>
    <mergeCell ref="N5:N7"/>
    <mergeCell ref="A8:L8"/>
    <mergeCell ref="F6:F7"/>
    <mergeCell ref="E5:E7"/>
    <mergeCell ref="K2:L2"/>
    <mergeCell ref="A3:M3"/>
    <mergeCell ref="A5:A7"/>
    <mergeCell ref="B5:B7"/>
    <mergeCell ref="D5:D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75" zoomScaleNormal="75" zoomScalePageLayoutView="0" workbookViewId="0" topLeftCell="A1">
      <selection activeCell="I7" sqref="I7:I8"/>
    </sheetView>
  </sheetViews>
  <sheetFormatPr defaultColWidth="9.140625" defaultRowHeight="15"/>
  <cols>
    <col min="1" max="1" width="15.00390625" style="50" customWidth="1"/>
    <col min="2" max="2" width="9.28125" style="50" customWidth="1"/>
    <col min="3" max="3" width="25.8515625" style="50" customWidth="1"/>
    <col min="4" max="4" width="20.7109375" style="50" customWidth="1"/>
    <col min="5" max="8" width="14.8515625" style="50" customWidth="1"/>
    <col min="9" max="15" width="14.7109375" style="50" customWidth="1"/>
    <col min="16" max="16" width="8.7109375" style="50" customWidth="1"/>
    <col min="17" max="17" width="9.57421875" style="50" customWidth="1"/>
    <col min="18" max="18" width="15.57421875" style="50" customWidth="1"/>
    <col min="19" max="19" width="18.28125" style="50" customWidth="1"/>
    <col min="20" max="16384" width="9.140625" style="50" customWidth="1"/>
  </cols>
  <sheetData>
    <row r="1" spans="1:18" ht="12">
      <c r="A1" s="48"/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264"/>
      <c r="Q1" s="264"/>
      <c r="R1" s="264"/>
    </row>
    <row r="2" spans="1:18" ht="12">
      <c r="A2" s="48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">
      <c r="A3" s="48"/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264" t="s">
        <v>93</v>
      </c>
      <c r="Q3" s="264"/>
      <c r="R3" s="264"/>
    </row>
    <row r="4" spans="1:19" s="53" customFormat="1" ht="33.75" customHeight="1">
      <c r="A4" s="246" t="s">
        <v>300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52"/>
    </row>
    <row r="5" spans="1:18" s="52" customFormat="1" ht="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53" customFormat="1" ht="30" customHeight="1">
      <c r="A6" s="250" t="s">
        <v>56</v>
      </c>
      <c r="B6" s="250" t="s">
        <v>33</v>
      </c>
      <c r="C6" s="250" t="s">
        <v>55</v>
      </c>
      <c r="D6" s="250" t="s">
        <v>20</v>
      </c>
      <c r="E6" s="260" t="s">
        <v>75</v>
      </c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50" t="s">
        <v>60</v>
      </c>
      <c r="Q6" s="250" t="s">
        <v>61</v>
      </c>
      <c r="R6" s="265" t="s">
        <v>299</v>
      </c>
      <c r="S6" s="255"/>
    </row>
    <row r="7" spans="1:19" ht="15" customHeight="1">
      <c r="A7" s="251"/>
      <c r="B7" s="251"/>
      <c r="C7" s="251"/>
      <c r="D7" s="251"/>
      <c r="E7" s="252" t="s">
        <v>327</v>
      </c>
      <c r="F7" s="252" t="s">
        <v>326</v>
      </c>
      <c r="G7" s="252" t="s">
        <v>325</v>
      </c>
      <c r="H7" s="252" t="s">
        <v>308</v>
      </c>
      <c r="I7" s="252" t="s">
        <v>364</v>
      </c>
      <c r="J7" s="252" t="s">
        <v>271</v>
      </c>
      <c r="K7" s="252" t="s">
        <v>340</v>
      </c>
      <c r="L7" s="252" t="s">
        <v>333</v>
      </c>
      <c r="M7" s="252" t="s">
        <v>339</v>
      </c>
      <c r="N7" s="252" t="s">
        <v>341</v>
      </c>
      <c r="O7" s="252" t="s">
        <v>287</v>
      </c>
      <c r="P7" s="254"/>
      <c r="Q7" s="254"/>
      <c r="R7" s="266"/>
      <c r="S7" s="137"/>
    </row>
    <row r="8" spans="1:19" ht="79.5" customHeight="1">
      <c r="A8" s="251"/>
      <c r="B8" s="251"/>
      <c r="C8" s="251"/>
      <c r="D8" s="251"/>
      <c r="E8" s="259"/>
      <c r="F8" s="204"/>
      <c r="G8" s="253"/>
      <c r="H8" s="204"/>
      <c r="I8" s="204"/>
      <c r="J8" s="204"/>
      <c r="K8" s="204"/>
      <c r="L8" s="204"/>
      <c r="M8" s="204"/>
      <c r="N8" s="204"/>
      <c r="O8" s="204"/>
      <c r="P8" s="254"/>
      <c r="Q8" s="254"/>
      <c r="R8" s="266"/>
      <c r="S8" s="137"/>
    </row>
    <row r="9" spans="1:19" ht="33.75" customHeight="1">
      <c r="A9" s="256" t="s">
        <v>94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  <c r="R9" s="5"/>
      <c r="S9" s="54"/>
    </row>
    <row r="10" spans="1:19" s="53" customFormat="1" ht="36" customHeight="1">
      <c r="A10" s="55" t="s">
        <v>95</v>
      </c>
      <c r="B10" s="55" t="s">
        <v>34</v>
      </c>
      <c r="C10" s="56" t="s">
        <v>270</v>
      </c>
      <c r="D10" s="7" t="s">
        <v>8</v>
      </c>
      <c r="E10" s="9">
        <v>160</v>
      </c>
      <c r="F10" s="9">
        <v>170</v>
      </c>
      <c r="G10" s="41">
        <v>156</v>
      </c>
      <c r="H10" s="41">
        <v>160</v>
      </c>
      <c r="I10" s="41">
        <v>120</v>
      </c>
      <c r="J10" s="6">
        <v>97.48</v>
      </c>
      <c r="K10" s="6"/>
      <c r="L10" s="6"/>
      <c r="M10" s="6"/>
      <c r="N10" s="6"/>
      <c r="O10" s="6"/>
      <c r="P10" s="7">
        <f aca="true" t="shared" si="0" ref="P10:P15">COUNT(E10:O10)</f>
        <v>6</v>
      </c>
      <c r="Q10" s="8">
        <f aca="true" t="shared" si="1" ref="Q10:Q15">STDEVA(E10:O10)/(SUM(E10:O10)/COUNTIF(E10:O10,"&gt;0"))</f>
        <v>0.19829936980705556</v>
      </c>
      <c r="R10" s="5">
        <f aca="true" t="shared" si="2" ref="R10:R15">1/P10*(SUM(E10:O10))</f>
        <v>143.91333333333333</v>
      </c>
      <c r="S10" s="52"/>
    </row>
    <row r="11" spans="1:19" ht="27" customHeight="1">
      <c r="A11" s="55" t="s">
        <v>96</v>
      </c>
      <c r="B11" s="55" t="s">
        <v>34</v>
      </c>
      <c r="C11" s="56" t="s">
        <v>270</v>
      </c>
      <c r="D11" s="7" t="s">
        <v>8</v>
      </c>
      <c r="E11" s="9">
        <v>150</v>
      </c>
      <c r="F11" s="9">
        <v>180</v>
      </c>
      <c r="G11" s="41">
        <v>120</v>
      </c>
      <c r="H11" s="41">
        <v>130</v>
      </c>
      <c r="I11" s="41">
        <v>100</v>
      </c>
      <c r="J11" s="6">
        <v>77.83</v>
      </c>
      <c r="K11" s="6"/>
      <c r="L11" s="6"/>
      <c r="M11" s="6"/>
      <c r="N11" s="6"/>
      <c r="O11" s="6"/>
      <c r="P11" s="7">
        <f t="shared" si="0"/>
        <v>6</v>
      </c>
      <c r="Q11" s="8">
        <f t="shared" si="1"/>
        <v>0.2863362816820405</v>
      </c>
      <c r="R11" s="5">
        <f t="shared" si="2"/>
        <v>126.305</v>
      </c>
      <c r="S11" s="54"/>
    </row>
    <row r="12" spans="1:19" s="60" customFormat="1" ht="21" customHeight="1">
      <c r="A12" s="55" t="s">
        <v>97</v>
      </c>
      <c r="B12" s="55" t="s">
        <v>34</v>
      </c>
      <c r="C12" s="56" t="s">
        <v>270</v>
      </c>
      <c r="D12" s="7" t="s">
        <v>8</v>
      </c>
      <c r="E12" s="9"/>
      <c r="F12" s="9"/>
      <c r="G12" s="41">
        <v>120</v>
      </c>
      <c r="H12" s="41">
        <v>100</v>
      </c>
      <c r="I12" s="41">
        <v>90</v>
      </c>
      <c r="J12" s="57">
        <v>53.66</v>
      </c>
      <c r="K12" s="57"/>
      <c r="L12" s="57"/>
      <c r="M12" s="57"/>
      <c r="N12" s="57"/>
      <c r="O12" s="57"/>
      <c r="P12" s="58">
        <f t="shared" si="0"/>
        <v>4</v>
      </c>
      <c r="Q12" s="8">
        <f t="shared" si="1"/>
        <v>0.30569614759485475</v>
      </c>
      <c r="R12" s="5">
        <f t="shared" si="2"/>
        <v>90.91499999999999</v>
      </c>
      <c r="S12" s="59"/>
    </row>
    <row r="13" spans="1:19" ht="33.75" customHeight="1">
      <c r="A13" s="55" t="s">
        <v>99</v>
      </c>
      <c r="B13" s="55" t="s">
        <v>34</v>
      </c>
      <c r="C13" s="56" t="s">
        <v>302</v>
      </c>
      <c r="D13" s="7" t="s">
        <v>8</v>
      </c>
      <c r="E13" s="9">
        <v>95</v>
      </c>
      <c r="F13" s="9"/>
      <c r="G13" s="41"/>
      <c r="H13" s="41"/>
      <c r="I13" s="41">
        <v>70</v>
      </c>
      <c r="J13" s="6"/>
      <c r="K13" s="6">
        <v>68.03</v>
      </c>
      <c r="L13" s="6">
        <v>67.69</v>
      </c>
      <c r="M13" s="6">
        <v>52</v>
      </c>
      <c r="N13" s="6"/>
      <c r="O13" s="6"/>
      <c r="P13" s="7">
        <f t="shared" si="0"/>
        <v>5</v>
      </c>
      <c r="Q13" s="8">
        <f t="shared" si="1"/>
        <v>0.21923317848360896</v>
      </c>
      <c r="R13" s="5">
        <f t="shared" si="2"/>
        <v>70.54400000000001</v>
      </c>
      <c r="S13" s="54"/>
    </row>
    <row r="14" spans="1:19" s="53" customFormat="1" ht="27" customHeight="1">
      <c r="A14" s="55" t="s">
        <v>100</v>
      </c>
      <c r="B14" s="55" t="s">
        <v>34</v>
      </c>
      <c r="C14" s="56" t="s">
        <v>270</v>
      </c>
      <c r="D14" s="7" t="s">
        <v>8</v>
      </c>
      <c r="E14" s="9">
        <v>90</v>
      </c>
      <c r="F14" s="9">
        <v>130</v>
      </c>
      <c r="G14" s="41">
        <v>104</v>
      </c>
      <c r="H14" s="41">
        <v>115</v>
      </c>
      <c r="I14" s="41">
        <v>80</v>
      </c>
      <c r="J14" s="6"/>
      <c r="K14" s="6"/>
      <c r="L14" s="6"/>
      <c r="M14" s="6"/>
      <c r="N14" s="6"/>
      <c r="O14" s="6">
        <v>85</v>
      </c>
      <c r="P14" s="7">
        <f t="shared" si="0"/>
        <v>6</v>
      </c>
      <c r="Q14" s="8">
        <f t="shared" si="1"/>
        <v>0.19176731437841413</v>
      </c>
      <c r="R14" s="5">
        <f t="shared" si="2"/>
        <v>100.66666666666666</v>
      </c>
      <c r="S14" s="52"/>
    </row>
    <row r="15" spans="1:19" s="53" customFormat="1" ht="35.25" customHeight="1">
      <c r="A15" s="55" t="s">
        <v>101</v>
      </c>
      <c r="B15" s="55" t="s">
        <v>34</v>
      </c>
      <c r="C15" s="56" t="s">
        <v>270</v>
      </c>
      <c r="D15" s="7" t="s">
        <v>8</v>
      </c>
      <c r="E15" s="9"/>
      <c r="F15" s="9"/>
      <c r="G15" s="41"/>
      <c r="H15" s="41">
        <v>130</v>
      </c>
      <c r="I15" s="41">
        <v>130</v>
      </c>
      <c r="J15" s="6">
        <v>91.84</v>
      </c>
      <c r="K15" s="6"/>
      <c r="L15" s="6"/>
      <c r="M15" s="6"/>
      <c r="N15" s="6">
        <v>91.88</v>
      </c>
      <c r="O15" s="6"/>
      <c r="P15" s="7">
        <f t="shared" si="0"/>
        <v>4</v>
      </c>
      <c r="Q15" s="8">
        <f t="shared" si="1"/>
        <v>0.19850487083705554</v>
      </c>
      <c r="R15" s="61">
        <f t="shared" si="2"/>
        <v>110.93</v>
      </c>
      <c r="S15" s="52"/>
    </row>
    <row r="16" spans="1:19" ht="12">
      <c r="A16" s="48"/>
      <c r="B16" s="48"/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4"/>
    </row>
    <row r="17" spans="1:19" ht="12">
      <c r="A17" s="48"/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4"/>
    </row>
    <row r="18" spans="1:18" ht="38.25" customHeight="1">
      <c r="A18" s="262" t="s">
        <v>274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  <row r="19" spans="1:18" ht="12">
      <c r="A19" s="48"/>
      <c r="B19" s="48"/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12">
      <c r="A20" s="48"/>
      <c r="B20" s="48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12">
      <c r="A21" s="48"/>
      <c r="B21" s="48"/>
      <c r="C21" s="48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12">
      <c r="A22" s="48"/>
      <c r="B22" s="48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12">
      <c r="A23" s="48"/>
      <c r="B23" s="4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2">
      <c r="A24" s="48"/>
      <c r="B24" s="48"/>
      <c r="C24" s="48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2">
      <c r="A25" s="48"/>
      <c r="B25" s="48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ht="12">
      <c r="A26" s="48"/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2">
      <c r="A27" s="48"/>
      <c r="B27" s="48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2">
      <c r="A28" s="48"/>
      <c r="B28" s="48"/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2">
      <c r="A29" s="48"/>
      <c r="B29" s="48"/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2">
      <c r="A30" s="48"/>
      <c r="B30" s="48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">
      <c r="A31" s="48"/>
      <c r="B31" s="48"/>
      <c r="C31" s="4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">
      <c r="A32" s="48"/>
      <c r="B32" s="48"/>
      <c r="C32" s="48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</sheetData>
  <sheetProtection/>
  <mergeCells count="25">
    <mergeCell ref="A18:R18"/>
    <mergeCell ref="H7:H8"/>
    <mergeCell ref="I7:I8"/>
    <mergeCell ref="O7:O8"/>
    <mergeCell ref="P1:R1"/>
    <mergeCell ref="P3:R3"/>
    <mergeCell ref="A4:R4"/>
    <mergeCell ref="A6:A8"/>
    <mergeCell ref="B6:B8"/>
    <mergeCell ref="R6:R8"/>
    <mergeCell ref="S6:S8"/>
    <mergeCell ref="N7:N8"/>
    <mergeCell ref="A9:Q9"/>
    <mergeCell ref="P6:P8"/>
    <mergeCell ref="E7:E8"/>
    <mergeCell ref="E6:O6"/>
    <mergeCell ref="C6:C8"/>
    <mergeCell ref="D6:D8"/>
    <mergeCell ref="G7:G8"/>
    <mergeCell ref="K7:K8"/>
    <mergeCell ref="L7:L8"/>
    <mergeCell ref="Q6:Q8"/>
    <mergeCell ref="J7:J8"/>
    <mergeCell ref="F7:F8"/>
    <mergeCell ref="M7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PC_60</cp:lastModifiedBy>
  <cp:lastPrinted>2019-01-17T10:56:14Z</cp:lastPrinted>
  <dcterms:created xsi:type="dcterms:W3CDTF">2014-05-12T08:05:33Z</dcterms:created>
  <dcterms:modified xsi:type="dcterms:W3CDTF">2020-01-09T12:03:13Z</dcterms:modified>
  <cp:category/>
  <cp:version/>
  <cp:contentType/>
  <cp:contentStatus/>
</cp:coreProperties>
</file>